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1"/>
  </bookViews>
  <sheets>
    <sheet name="прил №1" sheetId="1" r:id="rId1"/>
    <sheet name="прил №2" sheetId="2" r:id="rId2"/>
    <sheet name="Лист1" sheetId="3" r:id="rId3"/>
  </sheets>
  <definedNames>
    <definedName name="_xlnm.Print_Area" localSheetId="0">'прил №1'!$A$1:$G$42</definedName>
    <definedName name="_xlnm.Print_Area" localSheetId="1">'прил №2'!$A$1:$K$119</definedName>
  </definedNames>
  <calcPr fullCalcOnLoad="1"/>
</workbook>
</file>

<file path=xl/sharedStrings.xml><?xml version="1.0" encoding="utf-8"?>
<sst xmlns="http://schemas.openxmlformats.org/spreadsheetml/2006/main" count="334" uniqueCount="157">
  <si>
    <t xml:space="preserve">Приложение 1 </t>
  </si>
  <si>
    <t xml:space="preserve">Объем поступлений доходов по основным источникам </t>
  </si>
  <si>
    <t>(тыс. рублей)</t>
  </si>
  <si>
    <t>Код бюджетной        классификации Российской Федерации</t>
  </si>
  <si>
    <t>сумма</t>
  </si>
  <si>
    <t>Доходы:</t>
  </si>
  <si>
    <t>Налог на имущества</t>
  </si>
  <si>
    <t>Земельный налог</t>
  </si>
  <si>
    <t xml:space="preserve">Распределение </t>
  </si>
  <si>
    <t>( тыс. рублей)</t>
  </si>
  <si>
    <t>Наименование показателя</t>
  </si>
  <si>
    <t>Рз</t>
  </si>
  <si>
    <t>ПР</t>
  </si>
  <si>
    <t>ЦСР</t>
  </si>
  <si>
    <t>ВР</t>
  </si>
  <si>
    <t>ЭКР</t>
  </si>
  <si>
    <t>Сумма</t>
  </si>
  <si>
    <t>I.</t>
  </si>
  <si>
    <t>В том числе:</t>
  </si>
  <si>
    <t>Заработная плата</t>
  </si>
  <si>
    <t>Начисление на оплату</t>
  </si>
  <si>
    <t>Услуги связи</t>
  </si>
  <si>
    <t>Материальные затраты</t>
  </si>
  <si>
    <t>Резервний фонд</t>
  </si>
  <si>
    <t>Проведения выборов</t>
  </si>
  <si>
    <t xml:space="preserve">Библиотека </t>
  </si>
  <si>
    <t>ВСЕГО РАСХОДОВ:</t>
  </si>
  <si>
    <t xml:space="preserve">целевым статьям расходов,  выдам расходов </t>
  </si>
  <si>
    <t>функциональной классификаций расходов Российской Федерации</t>
  </si>
  <si>
    <t>000</t>
  </si>
  <si>
    <t>01</t>
  </si>
  <si>
    <t>04</t>
  </si>
  <si>
    <t>00</t>
  </si>
  <si>
    <t>07</t>
  </si>
  <si>
    <t>02</t>
  </si>
  <si>
    <t>03</t>
  </si>
  <si>
    <t>Мероприятия по благоуст ству(уличное освещение)</t>
  </si>
  <si>
    <t>05</t>
  </si>
  <si>
    <t>001</t>
  </si>
  <si>
    <t>442 99 00</t>
  </si>
  <si>
    <t>08</t>
  </si>
  <si>
    <t>Мероприятия по благоуст ству(кладбищ)</t>
  </si>
  <si>
    <t>Администрации сельского поселения</t>
  </si>
  <si>
    <t>340</t>
  </si>
  <si>
    <t>290</t>
  </si>
  <si>
    <t>Ком-е услуги (электроэ-ия)</t>
  </si>
  <si>
    <t>Ком-е услуги (топливо)</t>
  </si>
  <si>
    <t>212</t>
  </si>
  <si>
    <t>213</t>
  </si>
  <si>
    <t>222</t>
  </si>
  <si>
    <t>225</t>
  </si>
  <si>
    <t>Прочие выплаты</t>
  </si>
  <si>
    <t>Транспортные услуги</t>
  </si>
  <si>
    <t>Прочие услуги</t>
  </si>
  <si>
    <t>Прочие расходы</t>
  </si>
  <si>
    <t>Услуги по содер-ю имущ-а</t>
  </si>
  <si>
    <t>310</t>
  </si>
  <si>
    <t>Увел. стоимости ОС</t>
  </si>
  <si>
    <t>226</t>
  </si>
  <si>
    <t>Мероприятия по благоуст ству (дорог)</t>
  </si>
  <si>
    <t>224</t>
  </si>
  <si>
    <t>МНС №12 ФСН по РД</t>
  </si>
  <si>
    <t>Налог на дох. физ. лиц</t>
  </si>
  <si>
    <t xml:space="preserve">Объем дотаций  </t>
  </si>
  <si>
    <t>Субвен.регист.актов ЗАГСа</t>
  </si>
  <si>
    <t>Субвен. ВУС</t>
  </si>
  <si>
    <t>00111701010100000180</t>
  </si>
  <si>
    <t>Невыясн.поступл.бюдж.АСП</t>
  </si>
  <si>
    <t>054</t>
  </si>
  <si>
    <t>Сельхоз налог</t>
  </si>
  <si>
    <t>Аренда помещ.</t>
  </si>
  <si>
    <t>11</t>
  </si>
  <si>
    <t>18210102021011000110</t>
  </si>
  <si>
    <t>18210601030101000110</t>
  </si>
  <si>
    <t>V</t>
  </si>
  <si>
    <t>VI</t>
  </si>
  <si>
    <t>VII</t>
  </si>
  <si>
    <t>VIII</t>
  </si>
  <si>
    <t>IX</t>
  </si>
  <si>
    <t xml:space="preserve"> Физкультура и спорт</t>
  </si>
  <si>
    <t>ВУС</t>
  </si>
  <si>
    <t xml:space="preserve">Общегосударственные вопросы  </t>
  </si>
  <si>
    <t>II</t>
  </si>
  <si>
    <t>III</t>
  </si>
  <si>
    <t>IV</t>
  </si>
  <si>
    <t>3</t>
  </si>
  <si>
    <t xml:space="preserve"> сельского поселения</t>
  </si>
  <si>
    <t>Культура</t>
  </si>
  <si>
    <t>223</t>
  </si>
  <si>
    <t>Уличное освещение ЖКХ</t>
  </si>
  <si>
    <t>121</t>
  </si>
  <si>
    <t>122</t>
  </si>
  <si>
    <t>242</t>
  </si>
  <si>
    <t>244</t>
  </si>
  <si>
    <t>852</t>
  </si>
  <si>
    <t>111</t>
  </si>
  <si>
    <t>112</t>
  </si>
  <si>
    <t>Прочие расходы (пени и штрафы)</t>
  </si>
  <si>
    <t>Прочие расходы (имущ. и з/н)</t>
  </si>
  <si>
    <t>870</t>
  </si>
  <si>
    <t xml:space="preserve">Прочие расходы </t>
  </si>
  <si>
    <t>№ п/п</t>
  </si>
  <si>
    <t>Код адм</t>
  </si>
  <si>
    <t xml:space="preserve">Наименование  доходов   </t>
  </si>
  <si>
    <t xml:space="preserve">Приложение 2 </t>
  </si>
  <si>
    <t>129</t>
  </si>
  <si>
    <t>9900010040</t>
  </si>
  <si>
    <t>ЖКХ</t>
  </si>
  <si>
    <t>Гл</t>
  </si>
  <si>
    <t>ЗАГС</t>
  </si>
  <si>
    <t>0000000000</t>
  </si>
  <si>
    <t>9900090200</t>
  </si>
  <si>
    <t>9900080010</t>
  </si>
  <si>
    <t>9900070050</t>
  </si>
  <si>
    <t>Мероприятия по благоу-ству АСП(ремонт объектов водопровод)</t>
  </si>
  <si>
    <t>9900040010</t>
  </si>
  <si>
    <t>9900040030</t>
  </si>
  <si>
    <t>9900040200</t>
  </si>
  <si>
    <t>9900040000</t>
  </si>
  <si>
    <t>9980051180</t>
  </si>
  <si>
    <t>9980059300</t>
  </si>
  <si>
    <t>09</t>
  </si>
  <si>
    <t>9900010070</t>
  </si>
  <si>
    <t>Мероприятия по благоуст-ству сельских поселений (з/та рабочих)</t>
  </si>
  <si>
    <t>Мероприятия по благоуст-ству сельских поселений (мат/затраты)</t>
  </si>
  <si>
    <t>Итого собственные доходы</t>
  </si>
  <si>
    <t>Итого фонд финансовой поддержки СП</t>
  </si>
  <si>
    <t>Всего доходов</t>
  </si>
  <si>
    <t>18211705010016000110</t>
  </si>
  <si>
    <t>18210606043101000110</t>
  </si>
  <si>
    <t>18210503010011000110</t>
  </si>
  <si>
    <t>ОМС</t>
  </si>
  <si>
    <t>лимит</t>
  </si>
  <si>
    <t>откл</t>
  </si>
  <si>
    <t>Итого с/доходы и дотация</t>
  </si>
  <si>
    <t>Коэф на содержание ОМС</t>
  </si>
  <si>
    <t>Лимит для ОМС</t>
  </si>
  <si>
    <t>119</t>
  </si>
  <si>
    <t>«Сельсовет Хуштадинский»</t>
  </si>
  <si>
    <t>А.И. Исмаилов</t>
  </si>
  <si>
    <t xml:space="preserve">Аренда </t>
  </si>
  <si>
    <t>к решению О бюджете</t>
  </si>
  <si>
    <t>853</t>
  </si>
  <si>
    <t xml:space="preserve"> Молодежная политика</t>
  </si>
  <si>
    <t>Субвенция в т. ч.</t>
  </si>
  <si>
    <t>00120215001100000150</t>
  </si>
  <si>
    <t>00120235930100000150</t>
  </si>
  <si>
    <t>00120235118100000150</t>
  </si>
  <si>
    <t>00120215009100000150</t>
  </si>
  <si>
    <t>Дотация на частичную компен.</t>
  </si>
  <si>
    <t>Прочие неналог. доходы</t>
  </si>
  <si>
    <t>Председатель Собрания</t>
  </si>
  <si>
    <t xml:space="preserve">депутатов сельского поселения </t>
  </si>
  <si>
    <t>Председатель  Собрания депутатов</t>
  </si>
  <si>
    <t xml:space="preserve">расходов местного бюджета по разделам, подразделам, </t>
  </si>
  <si>
    <t>на 2021-2023 годы</t>
  </si>
  <si>
    <t>851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</si>
</sst>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%"/>
    <numFmt numFmtId="175" formatCode="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Calibri"/>
      <family val="2"/>
    </font>
    <font>
      <sz val="9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3" xfId="0" applyFont="1" applyBorder="1" applyAlignment="1">
      <alignment/>
    </xf>
    <xf numFmtId="172" fontId="6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56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vertical="center" wrapText="1"/>
    </xf>
    <xf numFmtId="172" fontId="9" fillId="0" borderId="10" xfId="0" applyNumberFormat="1" applyFont="1" applyBorder="1" applyAlignment="1">
      <alignment vertical="center" wrapText="1"/>
    </xf>
    <xf numFmtId="0" fontId="56" fillId="0" borderId="0" xfId="0" applyFont="1" applyAlignment="1">
      <alignment vertical="top"/>
    </xf>
    <xf numFmtId="0" fontId="54" fillId="0" borderId="0" xfId="0" applyFont="1" applyAlignment="1">
      <alignment/>
    </xf>
    <xf numFmtId="0" fontId="57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49" fontId="57" fillId="0" borderId="10" xfId="0" applyNumberFormat="1" applyFont="1" applyBorder="1" applyAlignment="1">
      <alignment horizontal="center" vertical="center" wrapText="1"/>
    </xf>
    <xf numFmtId="172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vertical="top" wrapText="1"/>
    </xf>
    <xf numFmtId="49" fontId="60" fillId="0" borderId="10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172" fontId="59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vertical="top" wrapText="1"/>
    </xf>
    <xf numFmtId="0" fontId="9" fillId="0" borderId="13" xfId="0" applyFont="1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72" fontId="10" fillId="0" borderId="10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72" fontId="57" fillId="0" borderId="10" xfId="0" applyNumberFormat="1" applyFont="1" applyBorder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2" fontId="3" fillId="0" borderId="10" xfId="0" applyNumberFormat="1" applyFont="1" applyBorder="1" applyAlignment="1">
      <alignment horizontal="right" vertical="center"/>
    </xf>
    <xf numFmtId="0" fontId="61" fillId="0" borderId="10" xfId="0" applyFont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/>
    </xf>
    <xf numFmtId="172" fontId="57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16" xfId="0" applyFont="1" applyBorder="1" applyAlignment="1">
      <alignment vertical="top" wrapText="1"/>
    </xf>
    <xf numFmtId="0" fontId="11" fillId="0" borderId="19" xfId="0" applyFont="1" applyBorder="1" applyAlignment="1">
      <alignment horizontal="center" vertical="top" wrapText="1"/>
    </xf>
    <xf numFmtId="49" fontId="63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vertical="center" wrapText="1"/>
    </xf>
    <xf numFmtId="49" fontId="63" fillId="0" borderId="14" xfId="0" applyNumberFormat="1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/>
    </xf>
    <xf numFmtId="172" fontId="63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63" fillId="0" borderId="14" xfId="0" applyNumberFormat="1" applyFont="1" applyBorder="1" applyAlignment="1">
      <alignment horizontal="center" vertical="center" wrapText="1"/>
    </xf>
    <xf numFmtId="172" fontId="63" fillId="0" borderId="10" xfId="0" applyNumberFormat="1" applyFont="1" applyBorder="1" applyAlignment="1">
      <alignment horizontal="center" vertical="center"/>
    </xf>
    <xf numFmtId="172" fontId="11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4" xfId="0" applyFont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2" fontId="64" fillId="0" borderId="10" xfId="0" applyNumberFormat="1" applyFont="1" applyBorder="1" applyAlignment="1">
      <alignment vertical="center"/>
    </xf>
    <xf numFmtId="172" fontId="56" fillId="0" borderId="0" xfId="0" applyNumberFormat="1" applyFont="1" applyAlignment="1">
      <alignment/>
    </xf>
    <xf numFmtId="172" fontId="54" fillId="0" borderId="0" xfId="0" applyNumberFormat="1" applyFont="1" applyAlignment="1">
      <alignment/>
    </xf>
    <xf numFmtId="175" fontId="57" fillId="0" borderId="10" xfId="0" applyNumberFormat="1" applyFont="1" applyBorder="1" applyAlignment="1">
      <alignment horizontal="right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zoomScale="110" zoomScaleNormal="110" zoomScalePageLayoutView="0" workbookViewId="0" topLeftCell="A1">
      <selection activeCell="H19" sqref="H19"/>
    </sheetView>
  </sheetViews>
  <sheetFormatPr defaultColWidth="9.140625" defaultRowHeight="15"/>
  <cols>
    <col min="1" max="1" width="4.140625" style="44" customWidth="1"/>
    <col min="2" max="2" width="5.57421875" style="44" customWidth="1"/>
    <col min="3" max="3" width="24.28125" style="44" customWidth="1"/>
    <col min="4" max="4" width="33.7109375" style="46" customWidth="1"/>
    <col min="5" max="5" width="9.140625" style="44" customWidth="1"/>
    <col min="6" max="6" width="7.421875" style="44" customWidth="1"/>
    <col min="7" max="7" width="8.00390625" style="44" customWidth="1"/>
    <col min="8" max="16384" width="9.140625" style="46" customWidth="1"/>
  </cols>
  <sheetData>
    <row r="1" spans="3:7" ht="15">
      <c r="C1" s="45"/>
      <c r="D1" s="113" t="s">
        <v>0</v>
      </c>
      <c r="E1" s="113"/>
      <c r="F1" s="113"/>
      <c r="G1" s="113"/>
    </row>
    <row r="2" spans="3:7" ht="15">
      <c r="C2" s="45"/>
      <c r="D2" s="113" t="s">
        <v>141</v>
      </c>
      <c r="E2" s="113"/>
      <c r="F2" s="113"/>
      <c r="G2" s="113"/>
    </row>
    <row r="3" spans="3:7" ht="15">
      <c r="C3" s="45"/>
      <c r="D3" s="113" t="s">
        <v>42</v>
      </c>
      <c r="E3" s="113"/>
      <c r="F3" s="113"/>
      <c r="G3" s="113"/>
    </row>
    <row r="4" spans="3:7" ht="15">
      <c r="C4" s="45"/>
      <c r="D4" s="113" t="s">
        <v>138</v>
      </c>
      <c r="E4" s="113"/>
      <c r="F4" s="113"/>
      <c r="G4" s="113"/>
    </row>
    <row r="5" spans="4:7" ht="15">
      <c r="D5" s="45"/>
      <c r="E5" s="114" t="s">
        <v>155</v>
      </c>
      <c r="F5" s="114"/>
      <c r="G5" s="114"/>
    </row>
    <row r="6" spans="3:6" ht="15.75">
      <c r="C6" s="112" t="s">
        <v>1</v>
      </c>
      <c r="D6" s="112"/>
      <c r="E6" s="112"/>
      <c r="F6" s="112"/>
    </row>
    <row r="7" spans="6:7" ht="15.75" thickBot="1">
      <c r="F7" s="115" t="s">
        <v>2</v>
      </c>
      <c r="G7" s="115"/>
    </row>
    <row r="8" spans="1:7" s="77" customFormat="1" ht="28.5" customHeight="1" thickBot="1">
      <c r="A8" s="106" t="s">
        <v>101</v>
      </c>
      <c r="B8" s="106" t="s">
        <v>102</v>
      </c>
      <c r="C8" s="110" t="s">
        <v>3</v>
      </c>
      <c r="D8" s="110" t="s">
        <v>103</v>
      </c>
      <c r="E8" s="119" t="s">
        <v>4</v>
      </c>
      <c r="F8" s="120"/>
      <c r="G8" s="121"/>
    </row>
    <row r="9" spans="1:7" s="77" customFormat="1" ht="15.75" thickBot="1">
      <c r="A9" s="107"/>
      <c r="B9" s="107"/>
      <c r="C9" s="116"/>
      <c r="D9" s="111"/>
      <c r="E9" s="78">
        <v>2021</v>
      </c>
      <c r="F9" s="76">
        <v>2022</v>
      </c>
      <c r="G9" s="78">
        <v>2023</v>
      </c>
    </row>
    <row r="10" spans="1:7" ht="10.5" customHeight="1">
      <c r="A10" s="73">
        <v>1</v>
      </c>
      <c r="B10" s="74">
        <v>2</v>
      </c>
      <c r="C10" s="73">
        <v>3</v>
      </c>
      <c r="D10" s="74">
        <v>4</v>
      </c>
      <c r="E10" s="73">
        <v>5</v>
      </c>
      <c r="F10" s="73">
        <v>6</v>
      </c>
      <c r="G10" s="75">
        <v>7</v>
      </c>
    </row>
    <row r="11" spans="1:7" ht="15.75" customHeight="1">
      <c r="A11" s="47"/>
      <c r="B11" s="47"/>
      <c r="C11" s="48"/>
      <c r="D11" s="72" t="s">
        <v>5</v>
      </c>
      <c r="E11" s="49"/>
      <c r="F11" s="49"/>
      <c r="G11" s="49"/>
    </row>
    <row r="12" spans="1:7" ht="15.75" customHeight="1">
      <c r="A12" s="47"/>
      <c r="B12" s="47"/>
      <c r="C12" s="48"/>
      <c r="D12" s="50" t="s">
        <v>61</v>
      </c>
      <c r="E12" s="49"/>
      <c r="F12" s="49"/>
      <c r="G12" s="49"/>
    </row>
    <row r="13" spans="1:7" ht="15.75" customHeight="1">
      <c r="A13" s="47">
        <v>1</v>
      </c>
      <c r="B13" s="51">
        <v>182</v>
      </c>
      <c r="C13" s="52" t="s">
        <v>72</v>
      </c>
      <c r="D13" s="53" t="s">
        <v>62</v>
      </c>
      <c r="E13" s="54">
        <v>86.9</v>
      </c>
      <c r="F13" s="54">
        <v>86.9</v>
      </c>
      <c r="G13" s="54">
        <v>86.9</v>
      </c>
    </row>
    <row r="14" spans="1:7" ht="15.75" customHeight="1">
      <c r="A14" s="47">
        <v>2</v>
      </c>
      <c r="B14" s="47"/>
      <c r="C14" s="55" t="s">
        <v>73</v>
      </c>
      <c r="D14" s="53" t="s">
        <v>6</v>
      </c>
      <c r="E14" s="54">
        <v>50</v>
      </c>
      <c r="F14" s="54">
        <v>39.2</v>
      </c>
      <c r="G14" s="54">
        <v>39.2</v>
      </c>
    </row>
    <row r="15" spans="1:7" ht="15.75" customHeight="1">
      <c r="A15" s="47">
        <v>3</v>
      </c>
      <c r="B15" s="47"/>
      <c r="C15" s="55" t="s">
        <v>129</v>
      </c>
      <c r="D15" s="53" t="s">
        <v>7</v>
      </c>
      <c r="E15" s="54">
        <v>40</v>
      </c>
      <c r="F15" s="54">
        <v>44.3</v>
      </c>
      <c r="G15" s="54">
        <v>44.3</v>
      </c>
    </row>
    <row r="16" spans="1:7" ht="15.75" customHeight="1">
      <c r="A16" s="47">
        <v>4</v>
      </c>
      <c r="B16" s="47"/>
      <c r="C16" s="55" t="s">
        <v>130</v>
      </c>
      <c r="D16" s="53" t="s">
        <v>69</v>
      </c>
      <c r="E16" s="54">
        <v>3</v>
      </c>
      <c r="F16" s="54">
        <v>3</v>
      </c>
      <c r="G16" s="54">
        <v>3</v>
      </c>
    </row>
    <row r="17" spans="1:7" ht="15.75" customHeight="1">
      <c r="A17" s="47">
        <v>5</v>
      </c>
      <c r="B17" s="62"/>
      <c r="C17" s="62" t="s">
        <v>128</v>
      </c>
      <c r="D17" s="64" t="s">
        <v>150</v>
      </c>
      <c r="E17" s="54">
        <v>18</v>
      </c>
      <c r="F17" s="54">
        <v>88.8</v>
      </c>
      <c r="G17" s="54">
        <v>88.8</v>
      </c>
    </row>
    <row r="18" spans="1:7" ht="15.75" customHeight="1">
      <c r="A18" s="47"/>
      <c r="B18" s="47"/>
      <c r="C18" s="55"/>
      <c r="D18" s="53"/>
      <c r="E18" s="54"/>
      <c r="F18" s="54"/>
      <c r="G18" s="54"/>
    </row>
    <row r="19" spans="1:7" s="58" customFormat="1" ht="15.75" customHeight="1">
      <c r="A19" s="56"/>
      <c r="B19" s="56"/>
      <c r="C19" s="117" t="s">
        <v>125</v>
      </c>
      <c r="D19" s="118"/>
      <c r="E19" s="57">
        <f>SUM(E13:E18)</f>
        <v>197.9</v>
      </c>
      <c r="F19" s="57">
        <f>SUM(F13:F18)</f>
        <v>262.2</v>
      </c>
      <c r="G19" s="57">
        <f>SUM(G13:G18)</f>
        <v>262.2</v>
      </c>
    </row>
    <row r="20" spans="1:7" ht="15.75" customHeight="1">
      <c r="A20" s="51"/>
      <c r="B20" s="51"/>
      <c r="C20" s="59"/>
      <c r="D20" s="60"/>
      <c r="E20" s="61"/>
      <c r="F20" s="61"/>
      <c r="G20" s="61"/>
    </row>
    <row r="21" spans="1:7" ht="15.75" customHeight="1">
      <c r="A21" s="51">
        <v>1</v>
      </c>
      <c r="B21" s="62" t="s">
        <v>38</v>
      </c>
      <c r="C21" s="9" t="s">
        <v>145</v>
      </c>
      <c r="D21" s="53" t="s">
        <v>63</v>
      </c>
      <c r="E21" s="54">
        <v>3140</v>
      </c>
      <c r="F21" s="54">
        <v>2512</v>
      </c>
      <c r="G21" s="54">
        <v>2512</v>
      </c>
    </row>
    <row r="22" spans="1:7" ht="15.75" customHeight="1">
      <c r="A22" s="51"/>
      <c r="B22" s="62"/>
      <c r="C22" s="9" t="s">
        <v>148</v>
      </c>
      <c r="D22" s="53" t="s">
        <v>149</v>
      </c>
      <c r="E22" s="54"/>
      <c r="F22" s="54"/>
      <c r="G22" s="54"/>
    </row>
    <row r="23" spans="1:7" ht="15.75" customHeight="1">
      <c r="A23" s="51">
        <v>2</v>
      </c>
      <c r="B23" s="62"/>
      <c r="C23" s="9" t="s">
        <v>145</v>
      </c>
      <c r="D23" s="53" t="s">
        <v>144</v>
      </c>
      <c r="E23" s="54"/>
      <c r="F23" s="54"/>
      <c r="G23" s="54"/>
    </row>
    <row r="24" spans="1:7" ht="15.75" customHeight="1">
      <c r="A24" s="51">
        <v>3</v>
      </c>
      <c r="B24" s="62"/>
      <c r="C24" s="62" t="s">
        <v>146</v>
      </c>
      <c r="D24" s="63" t="s">
        <v>64</v>
      </c>
      <c r="E24" s="54"/>
      <c r="F24" s="54"/>
      <c r="G24" s="54"/>
    </row>
    <row r="25" spans="1:7" ht="15.75" customHeight="1">
      <c r="A25" s="51">
        <v>4</v>
      </c>
      <c r="B25" s="62"/>
      <c r="C25" s="62" t="s">
        <v>147</v>
      </c>
      <c r="D25" s="63" t="s">
        <v>65</v>
      </c>
      <c r="E25" s="54">
        <v>112</v>
      </c>
      <c r="F25" s="54">
        <v>114</v>
      </c>
      <c r="G25" s="54">
        <v>118</v>
      </c>
    </row>
    <row r="26" spans="1:7" ht="15.75" customHeight="1">
      <c r="A26" s="51">
        <v>5</v>
      </c>
      <c r="B26" s="62"/>
      <c r="C26" s="62" t="s">
        <v>66</v>
      </c>
      <c r="D26" s="64" t="s">
        <v>67</v>
      </c>
      <c r="E26" s="54"/>
      <c r="F26" s="65"/>
      <c r="G26" s="65"/>
    </row>
    <row r="27" spans="1:7" ht="15.75" customHeight="1">
      <c r="A27" s="47"/>
      <c r="B27" s="62"/>
      <c r="C27" s="62"/>
      <c r="D27" s="64"/>
      <c r="E27" s="65"/>
      <c r="F27" s="65"/>
      <c r="G27" s="65"/>
    </row>
    <row r="28" spans="1:7" s="58" customFormat="1" ht="15.75" customHeight="1">
      <c r="A28" s="66"/>
      <c r="B28" s="67"/>
      <c r="C28" s="108" t="s">
        <v>126</v>
      </c>
      <c r="D28" s="109"/>
      <c r="E28" s="68">
        <f>SUM(E21:E27)</f>
        <v>3252</v>
      </c>
      <c r="F28" s="68">
        <f>SUM(F21:F27)</f>
        <v>2626</v>
      </c>
      <c r="G28" s="68">
        <f>SUM(G21:G27)</f>
        <v>2630</v>
      </c>
    </row>
    <row r="29" spans="1:7" s="58" customFormat="1" ht="15.75" customHeight="1">
      <c r="A29" s="66"/>
      <c r="B29" s="67"/>
      <c r="C29" s="108" t="s">
        <v>127</v>
      </c>
      <c r="D29" s="109"/>
      <c r="E29" s="68">
        <f>E19+E28</f>
        <v>3449.9</v>
      </c>
      <c r="F29" s="68">
        <f>F19+F28</f>
        <v>2888.2</v>
      </c>
      <c r="G29" s="68">
        <f>G19+G28</f>
        <v>2892.2</v>
      </c>
    </row>
    <row r="30" spans="1:7" s="58" customFormat="1" ht="15.75" customHeight="1">
      <c r="A30" s="66"/>
      <c r="B30" s="67"/>
      <c r="C30" s="108"/>
      <c r="D30" s="109"/>
      <c r="E30" s="68"/>
      <c r="F30" s="68"/>
      <c r="G30" s="68"/>
    </row>
    <row r="31" spans="1:7" s="58" customFormat="1" ht="15.75" customHeight="1" hidden="1">
      <c r="A31" s="66"/>
      <c r="B31" s="67"/>
      <c r="C31" s="108"/>
      <c r="D31" s="109"/>
      <c r="E31" s="68">
        <v>2392.2</v>
      </c>
      <c r="F31" s="68">
        <f>F29-E29</f>
        <v>-561.7000000000003</v>
      </c>
      <c r="G31" s="68">
        <f>G29-E29</f>
        <v>-557.7000000000003</v>
      </c>
    </row>
    <row r="32" spans="1:7" s="58" customFormat="1" ht="15.75" customHeight="1">
      <c r="A32" s="66"/>
      <c r="B32" s="67"/>
      <c r="C32" s="108"/>
      <c r="D32" s="109"/>
      <c r="E32" s="68"/>
      <c r="F32" s="68"/>
      <c r="G32" s="68"/>
    </row>
    <row r="33" spans="1:7" s="58" customFormat="1" ht="15.75" customHeight="1">
      <c r="A33" s="66"/>
      <c r="B33" s="67"/>
      <c r="C33" s="108" t="s">
        <v>134</v>
      </c>
      <c r="D33" s="109"/>
      <c r="E33" s="68">
        <f>E19+E21+E22</f>
        <v>3337.9</v>
      </c>
      <c r="F33" s="68"/>
      <c r="G33" s="68"/>
    </row>
    <row r="34" spans="1:7" s="58" customFormat="1" ht="15.75" customHeight="1">
      <c r="A34" s="66"/>
      <c r="B34" s="67"/>
      <c r="C34" s="108" t="s">
        <v>135</v>
      </c>
      <c r="D34" s="109"/>
      <c r="E34" s="105">
        <v>0.681</v>
      </c>
      <c r="F34" s="68"/>
      <c r="G34" s="68"/>
    </row>
    <row r="35" spans="1:7" s="58" customFormat="1" ht="15.75" customHeight="1">
      <c r="A35" s="66"/>
      <c r="B35" s="67"/>
      <c r="C35" s="108" t="s">
        <v>136</v>
      </c>
      <c r="D35" s="109"/>
      <c r="E35" s="68">
        <f>E33*E34</f>
        <v>2273.1099000000004</v>
      </c>
      <c r="F35" s="68"/>
      <c r="G35" s="68"/>
    </row>
    <row r="36" ht="18.75">
      <c r="C36" s="69"/>
    </row>
    <row r="37" ht="18.75">
      <c r="C37" s="69"/>
    </row>
    <row r="38" spans="2:5" ht="18.75">
      <c r="B38" s="123" t="s">
        <v>153</v>
      </c>
      <c r="C38" s="123"/>
      <c r="D38" s="123"/>
      <c r="E38" s="69"/>
    </row>
    <row r="39" spans="2:3" ht="15.75">
      <c r="B39" s="122" t="s">
        <v>86</v>
      </c>
      <c r="C39" s="122"/>
    </row>
    <row r="40" spans="2:7" ht="18.75">
      <c r="B40" s="122" t="s">
        <v>138</v>
      </c>
      <c r="C40" s="122"/>
      <c r="D40" s="70"/>
      <c r="E40" s="124" t="s">
        <v>139</v>
      </c>
      <c r="F40" s="124"/>
      <c r="G40" s="124"/>
    </row>
    <row r="41" ht="18.75">
      <c r="C41" s="69"/>
    </row>
    <row r="42" ht="18.75">
      <c r="C42" s="69"/>
    </row>
    <row r="43" spans="1:7" s="70" customFormat="1" ht="18.75" customHeight="1">
      <c r="A43" s="69"/>
      <c r="B43" s="69"/>
      <c r="C43" s="69"/>
      <c r="E43" s="69"/>
      <c r="F43" s="69"/>
      <c r="G43" s="69"/>
    </row>
    <row r="44" spans="1:7" s="70" customFormat="1" ht="15" customHeight="1">
      <c r="A44" s="69"/>
      <c r="B44" s="69"/>
      <c r="C44" s="69"/>
      <c r="E44" s="69"/>
      <c r="F44" s="69"/>
      <c r="G44" s="69"/>
    </row>
    <row r="45" spans="1:7" s="70" customFormat="1" ht="15" customHeight="1">
      <c r="A45" s="69"/>
      <c r="B45" s="69"/>
      <c r="C45" s="69"/>
      <c r="E45" s="69"/>
      <c r="F45" s="69"/>
      <c r="G45" s="69"/>
    </row>
    <row r="46" spans="1:7" s="70" customFormat="1" ht="15" customHeight="1">
      <c r="A46" s="69"/>
      <c r="B46" s="69"/>
      <c r="C46" s="69"/>
      <c r="E46" s="69"/>
      <c r="F46" s="69"/>
      <c r="G46" s="69"/>
    </row>
    <row r="47" spans="1:7" s="70" customFormat="1" ht="15" customHeight="1">
      <c r="A47" s="69"/>
      <c r="B47" s="69"/>
      <c r="C47" s="69"/>
      <c r="E47" s="69"/>
      <c r="F47" s="69"/>
      <c r="G47" s="69"/>
    </row>
    <row r="48" spans="1:7" s="70" customFormat="1" ht="15" customHeight="1">
      <c r="A48" s="69"/>
      <c r="B48" s="69"/>
      <c r="C48" s="69"/>
      <c r="E48" s="69"/>
      <c r="F48" s="69"/>
      <c r="G48" s="69"/>
    </row>
    <row r="49" spans="1:7" s="70" customFormat="1" ht="15" customHeight="1">
      <c r="A49" s="69"/>
      <c r="B49" s="69"/>
      <c r="C49" s="69"/>
      <c r="E49" s="69"/>
      <c r="F49" s="69"/>
      <c r="G49" s="69"/>
    </row>
    <row r="50" spans="1:7" s="70" customFormat="1" ht="15" customHeight="1">
      <c r="A50" s="69"/>
      <c r="B50" s="69"/>
      <c r="C50" s="69"/>
      <c r="E50" s="69"/>
      <c r="F50" s="69"/>
      <c r="G50" s="69"/>
    </row>
    <row r="51" spans="1:7" s="70" customFormat="1" ht="15" customHeight="1">
      <c r="A51" s="69"/>
      <c r="B51" s="69"/>
      <c r="C51" s="69"/>
      <c r="E51" s="69"/>
      <c r="F51" s="69"/>
      <c r="G51" s="69"/>
    </row>
    <row r="52" spans="1:7" s="70" customFormat="1" ht="15" customHeight="1">
      <c r="A52" s="69"/>
      <c r="B52" s="69"/>
      <c r="C52" s="69"/>
      <c r="E52" s="69"/>
      <c r="F52" s="69"/>
      <c r="G52" s="69"/>
    </row>
    <row r="53" spans="1:7" s="70" customFormat="1" ht="15" customHeight="1">
      <c r="A53" s="69"/>
      <c r="B53" s="69"/>
      <c r="C53" s="69"/>
      <c r="E53" s="69"/>
      <c r="F53" s="69"/>
      <c r="G53" s="69"/>
    </row>
    <row r="54" spans="1:7" s="70" customFormat="1" ht="15" customHeight="1">
      <c r="A54" s="69"/>
      <c r="B54" s="69"/>
      <c r="C54" s="69"/>
      <c r="E54" s="69"/>
      <c r="F54" s="69"/>
      <c r="G54" s="69"/>
    </row>
    <row r="55" spans="1:7" s="70" customFormat="1" ht="15" customHeight="1">
      <c r="A55" s="69"/>
      <c r="B55" s="69"/>
      <c r="C55" s="69"/>
      <c r="E55" s="69"/>
      <c r="F55" s="69"/>
      <c r="G55" s="69"/>
    </row>
    <row r="56" spans="1:7" s="70" customFormat="1" ht="15" customHeight="1">
      <c r="A56" s="69"/>
      <c r="B56" s="69"/>
      <c r="C56" s="69"/>
      <c r="E56" s="69"/>
      <c r="F56" s="69"/>
      <c r="G56" s="69"/>
    </row>
    <row r="57" spans="1:7" s="70" customFormat="1" ht="15" customHeight="1">
      <c r="A57" s="69"/>
      <c r="B57" s="69"/>
      <c r="C57" s="69"/>
      <c r="E57" s="69"/>
      <c r="F57" s="69"/>
      <c r="G57" s="69"/>
    </row>
    <row r="58" spans="1:7" s="70" customFormat="1" ht="15" customHeight="1">
      <c r="A58" s="69"/>
      <c r="B58" s="69"/>
      <c r="C58" s="69"/>
      <c r="E58" s="69"/>
      <c r="F58" s="69"/>
      <c r="G58" s="69"/>
    </row>
    <row r="59" spans="1:7" s="70" customFormat="1" ht="15" customHeight="1">
      <c r="A59" s="69"/>
      <c r="B59" s="69"/>
      <c r="C59" s="69"/>
      <c r="E59" s="69"/>
      <c r="F59" s="69"/>
      <c r="G59" s="69"/>
    </row>
    <row r="60" spans="1:7" s="70" customFormat="1" ht="46.5" customHeight="1">
      <c r="A60" s="69"/>
      <c r="B60" s="69"/>
      <c r="C60" s="69"/>
      <c r="E60" s="69"/>
      <c r="F60" s="69"/>
      <c r="G60" s="69"/>
    </row>
    <row r="61" spans="1:7" s="70" customFormat="1" ht="15" customHeight="1">
      <c r="A61" s="69"/>
      <c r="B61" s="69"/>
      <c r="C61" s="69"/>
      <c r="E61" s="69"/>
      <c r="F61" s="69"/>
      <c r="G61" s="69"/>
    </row>
    <row r="62" spans="1:7" s="70" customFormat="1" ht="15" customHeight="1">
      <c r="A62" s="69"/>
      <c r="B62" s="69"/>
      <c r="C62" s="69"/>
      <c r="E62" s="69"/>
      <c r="F62" s="69"/>
      <c r="G62" s="69"/>
    </row>
    <row r="63" spans="1:7" s="70" customFormat="1" ht="15" customHeight="1">
      <c r="A63" s="69"/>
      <c r="B63" s="69"/>
      <c r="C63" s="69"/>
      <c r="E63" s="69"/>
      <c r="F63" s="69"/>
      <c r="G63" s="69"/>
    </row>
    <row r="64" spans="1:7" s="70" customFormat="1" ht="15" customHeight="1">
      <c r="A64" s="69"/>
      <c r="B64" s="69"/>
      <c r="C64" s="69"/>
      <c r="E64" s="69"/>
      <c r="F64" s="69"/>
      <c r="G64" s="69"/>
    </row>
    <row r="65" spans="1:7" s="70" customFormat="1" ht="15" customHeight="1">
      <c r="A65" s="69"/>
      <c r="B65" s="69"/>
      <c r="C65" s="69"/>
      <c r="E65" s="69"/>
      <c r="F65" s="69"/>
      <c r="G65" s="69"/>
    </row>
    <row r="66" spans="1:7" s="70" customFormat="1" ht="15" customHeight="1">
      <c r="A66" s="69"/>
      <c r="B66" s="69"/>
      <c r="C66" s="69"/>
      <c r="E66" s="69"/>
      <c r="F66" s="69"/>
      <c r="G66" s="69"/>
    </row>
    <row r="67" spans="1:7" s="70" customFormat="1" ht="15" customHeight="1">
      <c r="A67" s="69"/>
      <c r="B67" s="69"/>
      <c r="C67" s="69"/>
      <c r="E67" s="69"/>
      <c r="F67" s="69"/>
      <c r="G67" s="69"/>
    </row>
    <row r="68" spans="1:7" s="70" customFormat="1" ht="15" customHeight="1">
      <c r="A68" s="69"/>
      <c r="B68" s="69"/>
      <c r="C68" s="69"/>
      <c r="E68" s="69"/>
      <c r="F68" s="69"/>
      <c r="G68" s="69"/>
    </row>
    <row r="69" spans="1:7" s="70" customFormat="1" ht="15" customHeight="1">
      <c r="A69" s="69"/>
      <c r="B69" s="69"/>
      <c r="C69" s="69"/>
      <c r="E69" s="69"/>
      <c r="F69" s="69"/>
      <c r="G69" s="69"/>
    </row>
    <row r="70" spans="1:7" s="70" customFormat="1" ht="15" customHeight="1">
      <c r="A70" s="69"/>
      <c r="B70" s="69"/>
      <c r="C70" s="69"/>
      <c r="E70" s="69"/>
      <c r="F70" s="69"/>
      <c r="G70" s="69"/>
    </row>
    <row r="71" spans="1:7" s="70" customFormat="1" ht="15" customHeight="1">
      <c r="A71" s="69"/>
      <c r="B71" s="69"/>
      <c r="C71" s="69"/>
      <c r="E71" s="69"/>
      <c r="F71" s="69"/>
      <c r="G71" s="69"/>
    </row>
    <row r="72" spans="1:7" s="70" customFormat="1" ht="15" customHeight="1">
      <c r="A72" s="69"/>
      <c r="B72" s="69"/>
      <c r="C72" s="69"/>
      <c r="E72" s="69"/>
      <c r="F72" s="69"/>
      <c r="G72" s="69"/>
    </row>
    <row r="73" spans="1:7" s="70" customFormat="1" ht="15" customHeight="1">
      <c r="A73" s="69"/>
      <c r="B73" s="69"/>
      <c r="C73" s="69"/>
      <c r="E73" s="69"/>
      <c r="F73" s="69"/>
      <c r="G73" s="69"/>
    </row>
    <row r="74" spans="1:7" s="70" customFormat="1" ht="15" customHeight="1">
      <c r="A74" s="69"/>
      <c r="B74" s="69"/>
      <c r="C74" s="69"/>
      <c r="E74" s="69"/>
      <c r="F74" s="69"/>
      <c r="G74" s="69"/>
    </row>
    <row r="75" spans="1:7" s="70" customFormat="1" ht="15" customHeight="1">
      <c r="A75" s="69"/>
      <c r="B75" s="69"/>
      <c r="C75" s="69"/>
      <c r="E75" s="69"/>
      <c r="F75" s="69"/>
      <c r="G75" s="69"/>
    </row>
    <row r="76" spans="1:7" s="70" customFormat="1" ht="15" customHeight="1">
      <c r="A76" s="69"/>
      <c r="B76" s="69"/>
      <c r="C76" s="69"/>
      <c r="E76" s="69"/>
      <c r="F76" s="69"/>
      <c r="G76" s="69"/>
    </row>
    <row r="77" spans="1:7" s="70" customFormat="1" ht="15" customHeight="1">
      <c r="A77" s="69"/>
      <c r="B77" s="69"/>
      <c r="C77" s="69"/>
      <c r="E77" s="69"/>
      <c r="F77" s="69"/>
      <c r="G77" s="69"/>
    </row>
    <row r="78" spans="1:7" s="70" customFormat="1" ht="15" customHeight="1">
      <c r="A78" s="69"/>
      <c r="B78" s="69"/>
      <c r="C78" s="69"/>
      <c r="E78" s="69"/>
      <c r="F78" s="69"/>
      <c r="G78" s="69"/>
    </row>
    <row r="79" spans="1:7" s="70" customFormat="1" ht="15" customHeight="1">
      <c r="A79" s="69"/>
      <c r="B79" s="69"/>
      <c r="C79" s="69"/>
      <c r="E79" s="69"/>
      <c r="F79" s="69"/>
      <c r="G79" s="69"/>
    </row>
    <row r="80" spans="1:7" s="70" customFormat="1" ht="15" customHeight="1">
      <c r="A80" s="69"/>
      <c r="B80" s="69"/>
      <c r="C80" s="69"/>
      <c r="E80" s="69"/>
      <c r="F80" s="69"/>
      <c r="G80" s="69"/>
    </row>
    <row r="81" spans="1:7" s="70" customFormat="1" ht="15" customHeight="1">
      <c r="A81" s="69"/>
      <c r="B81" s="69"/>
      <c r="C81" s="69"/>
      <c r="E81" s="69"/>
      <c r="F81" s="69"/>
      <c r="G81" s="69"/>
    </row>
    <row r="82" spans="1:7" s="70" customFormat="1" ht="15" customHeight="1">
      <c r="A82" s="69"/>
      <c r="B82" s="69"/>
      <c r="C82" s="69"/>
      <c r="E82" s="69"/>
      <c r="F82" s="69"/>
      <c r="G82" s="69"/>
    </row>
    <row r="83" spans="1:7" s="70" customFormat="1" ht="15" customHeight="1">
      <c r="A83" s="69"/>
      <c r="B83" s="69"/>
      <c r="C83" s="69"/>
      <c r="E83" s="69"/>
      <c r="F83" s="69"/>
      <c r="G83" s="69"/>
    </row>
    <row r="84" spans="1:7" s="70" customFormat="1" ht="15" customHeight="1">
      <c r="A84" s="69"/>
      <c r="B84" s="69"/>
      <c r="C84" s="69"/>
      <c r="E84" s="69"/>
      <c r="F84" s="69"/>
      <c r="G84" s="69"/>
    </row>
    <row r="85" spans="1:7" s="70" customFormat="1" ht="15" customHeight="1">
      <c r="A85" s="69"/>
      <c r="B85" s="69"/>
      <c r="C85" s="69"/>
      <c r="E85" s="69"/>
      <c r="F85" s="69"/>
      <c r="G85" s="69"/>
    </row>
    <row r="86" spans="1:7" s="70" customFormat="1" ht="15" customHeight="1">
      <c r="A86" s="69"/>
      <c r="B86" s="69"/>
      <c r="C86" s="69"/>
      <c r="E86" s="69"/>
      <c r="F86" s="69"/>
      <c r="G86" s="69"/>
    </row>
    <row r="87" spans="1:7" s="70" customFormat="1" ht="15" customHeight="1">
      <c r="A87" s="69"/>
      <c r="B87" s="69"/>
      <c r="C87" s="69"/>
      <c r="E87" s="69"/>
      <c r="F87" s="69"/>
      <c r="G87" s="69"/>
    </row>
    <row r="88" spans="1:7" s="70" customFormat="1" ht="15" customHeight="1">
      <c r="A88" s="69"/>
      <c r="B88" s="69"/>
      <c r="C88" s="69"/>
      <c r="E88" s="69"/>
      <c r="F88" s="69"/>
      <c r="G88" s="69"/>
    </row>
    <row r="89" spans="1:7" s="70" customFormat="1" ht="15" customHeight="1">
      <c r="A89" s="69"/>
      <c r="B89" s="69"/>
      <c r="C89" s="69"/>
      <c r="E89" s="69"/>
      <c r="F89" s="69"/>
      <c r="G89" s="69"/>
    </row>
    <row r="90" spans="1:7" s="70" customFormat="1" ht="15" customHeight="1">
      <c r="A90" s="69"/>
      <c r="B90" s="69"/>
      <c r="C90" s="69"/>
      <c r="E90" s="69"/>
      <c r="F90" s="69"/>
      <c r="G90" s="69"/>
    </row>
    <row r="91" spans="1:7" s="70" customFormat="1" ht="15" customHeight="1">
      <c r="A91" s="69"/>
      <c r="B91" s="69"/>
      <c r="C91" s="69"/>
      <c r="E91" s="69"/>
      <c r="F91" s="69"/>
      <c r="G91" s="69"/>
    </row>
    <row r="92" spans="1:7" s="70" customFormat="1" ht="15" customHeight="1">
      <c r="A92" s="69"/>
      <c r="B92" s="69"/>
      <c r="C92" s="69"/>
      <c r="E92" s="69"/>
      <c r="F92" s="69"/>
      <c r="G92" s="69"/>
    </row>
    <row r="93" spans="1:7" s="70" customFormat="1" ht="15" customHeight="1">
      <c r="A93" s="69"/>
      <c r="B93" s="69"/>
      <c r="C93" s="69"/>
      <c r="E93" s="69"/>
      <c r="F93" s="69"/>
      <c r="G93" s="69"/>
    </row>
    <row r="94" spans="1:7" s="70" customFormat="1" ht="15" customHeight="1">
      <c r="A94" s="69"/>
      <c r="B94" s="69"/>
      <c r="C94" s="69"/>
      <c r="E94" s="69"/>
      <c r="F94" s="69"/>
      <c r="G94" s="69"/>
    </row>
    <row r="95" spans="1:7" s="70" customFormat="1" ht="15" customHeight="1">
      <c r="A95" s="69"/>
      <c r="B95" s="69"/>
      <c r="C95" s="69"/>
      <c r="E95" s="69"/>
      <c r="F95" s="69"/>
      <c r="G95" s="69"/>
    </row>
    <row r="96" spans="1:7" s="70" customFormat="1" ht="15" customHeight="1">
      <c r="A96" s="69"/>
      <c r="B96" s="69"/>
      <c r="C96" s="69"/>
      <c r="E96" s="69"/>
      <c r="F96" s="69"/>
      <c r="G96" s="69"/>
    </row>
    <row r="97" spans="1:7" s="70" customFormat="1" ht="15" customHeight="1">
      <c r="A97" s="69"/>
      <c r="B97" s="69"/>
      <c r="C97" s="69"/>
      <c r="E97" s="69"/>
      <c r="F97" s="69"/>
      <c r="G97" s="69"/>
    </row>
    <row r="98" spans="1:7" s="70" customFormat="1" ht="15" customHeight="1">
      <c r="A98" s="69"/>
      <c r="B98" s="69"/>
      <c r="C98" s="69"/>
      <c r="E98" s="69"/>
      <c r="F98" s="69"/>
      <c r="G98" s="69"/>
    </row>
    <row r="99" spans="1:7" s="70" customFormat="1" ht="15" customHeight="1">
      <c r="A99" s="69"/>
      <c r="B99" s="69"/>
      <c r="C99" s="69"/>
      <c r="E99" s="69"/>
      <c r="F99" s="69"/>
      <c r="G99" s="69"/>
    </row>
    <row r="100" spans="1:7" s="70" customFormat="1" ht="15" customHeight="1">
      <c r="A100" s="69"/>
      <c r="B100" s="69"/>
      <c r="C100" s="69"/>
      <c r="E100" s="69"/>
      <c r="F100" s="69"/>
      <c r="G100" s="69"/>
    </row>
    <row r="101" spans="1:7" s="70" customFormat="1" ht="94.5" customHeight="1">
      <c r="A101" s="69"/>
      <c r="B101" s="69"/>
      <c r="C101" s="69"/>
      <c r="E101" s="69"/>
      <c r="F101" s="69"/>
      <c r="G101" s="69"/>
    </row>
    <row r="102" spans="1:7" s="70" customFormat="1" ht="15.75" customHeight="1">
      <c r="A102" s="69"/>
      <c r="B102" s="69"/>
      <c r="C102" s="69"/>
      <c r="E102" s="69"/>
      <c r="F102" s="69"/>
      <c r="G102" s="69"/>
    </row>
    <row r="103" spans="1:7" s="70" customFormat="1" ht="15" customHeight="1">
      <c r="A103" s="69"/>
      <c r="B103" s="69"/>
      <c r="C103" s="69"/>
      <c r="E103" s="69"/>
      <c r="F103" s="69"/>
      <c r="G103" s="69"/>
    </row>
    <row r="104" spans="1:7" s="70" customFormat="1" ht="15" customHeight="1">
      <c r="A104" s="69"/>
      <c r="B104" s="69"/>
      <c r="C104" s="69"/>
      <c r="E104" s="69"/>
      <c r="F104" s="69"/>
      <c r="G104" s="69"/>
    </row>
    <row r="105" spans="1:7" s="70" customFormat="1" ht="15" customHeight="1">
      <c r="A105" s="69"/>
      <c r="B105" s="69"/>
      <c r="C105" s="69"/>
      <c r="E105" s="69"/>
      <c r="F105" s="69"/>
      <c r="G105" s="69"/>
    </row>
    <row r="106" spans="1:7" s="70" customFormat="1" ht="15" customHeight="1">
      <c r="A106" s="69"/>
      <c r="B106" s="69"/>
      <c r="C106" s="69"/>
      <c r="E106" s="69"/>
      <c r="F106" s="69"/>
      <c r="G106" s="69"/>
    </row>
    <row r="107" spans="1:7" s="70" customFormat="1" ht="15" customHeight="1">
      <c r="A107" s="69"/>
      <c r="B107" s="69"/>
      <c r="C107" s="69"/>
      <c r="E107" s="69"/>
      <c r="F107" s="69"/>
      <c r="G107" s="69"/>
    </row>
    <row r="108" spans="1:7" s="70" customFormat="1" ht="15" customHeight="1">
      <c r="A108" s="69"/>
      <c r="B108" s="69"/>
      <c r="C108" s="69"/>
      <c r="E108" s="69"/>
      <c r="F108" s="69"/>
      <c r="G108" s="69"/>
    </row>
    <row r="109" spans="1:7" s="70" customFormat="1" ht="15" customHeight="1">
      <c r="A109" s="69"/>
      <c r="B109" s="69"/>
      <c r="C109" s="69"/>
      <c r="E109" s="69"/>
      <c r="F109" s="69"/>
      <c r="G109" s="69"/>
    </row>
    <row r="110" spans="1:7" s="70" customFormat="1" ht="15" customHeight="1">
      <c r="A110" s="69"/>
      <c r="B110" s="69"/>
      <c r="C110" s="69"/>
      <c r="E110" s="69"/>
      <c r="F110" s="69"/>
      <c r="G110" s="69"/>
    </row>
    <row r="111" spans="1:7" s="70" customFormat="1" ht="15" customHeight="1">
      <c r="A111" s="69"/>
      <c r="B111" s="69"/>
      <c r="C111" s="69"/>
      <c r="E111" s="69"/>
      <c r="F111" s="69"/>
      <c r="G111" s="69"/>
    </row>
    <row r="112" spans="1:7" s="70" customFormat="1" ht="15" customHeight="1">
      <c r="A112" s="69"/>
      <c r="B112" s="69"/>
      <c r="C112" s="69"/>
      <c r="E112" s="69"/>
      <c r="F112" s="69"/>
      <c r="G112" s="69"/>
    </row>
    <row r="113" spans="1:7" s="70" customFormat="1" ht="15" customHeight="1">
      <c r="A113" s="69"/>
      <c r="B113" s="69"/>
      <c r="C113" s="69"/>
      <c r="E113" s="69"/>
      <c r="F113" s="69"/>
      <c r="G113" s="69"/>
    </row>
    <row r="114" spans="1:7" s="70" customFormat="1" ht="15" customHeight="1">
      <c r="A114" s="69"/>
      <c r="B114" s="69"/>
      <c r="C114" s="69"/>
      <c r="E114" s="69"/>
      <c r="F114" s="69"/>
      <c r="G114" s="69"/>
    </row>
    <row r="115" spans="1:7" s="70" customFormat="1" ht="15" customHeight="1">
      <c r="A115" s="69"/>
      <c r="B115" s="69"/>
      <c r="C115" s="69"/>
      <c r="E115" s="69"/>
      <c r="F115" s="69"/>
      <c r="G115" s="69"/>
    </row>
    <row r="116" spans="1:7" s="70" customFormat="1" ht="15" customHeight="1">
      <c r="A116" s="69"/>
      <c r="B116" s="69"/>
      <c r="C116" s="69"/>
      <c r="E116" s="69"/>
      <c r="F116" s="69"/>
      <c r="G116" s="69"/>
    </row>
    <row r="117" spans="1:7" s="70" customFormat="1" ht="15" customHeight="1">
      <c r="A117" s="69"/>
      <c r="B117" s="69"/>
      <c r="C117" s="69"/>
      <c r="E117" s="69"/>
      <c r="F117" s="69"/>
      <c r="G117" s="69"/>
    </row>
    <row r="118" spans="1:7" s="70" customFormat="1" ht="15" customHeight="1">
      <c r="A118" s="69"/>
      <c r="B118" s="69"/>
      <c r="C118" s="69"/>
      <c r="E118" s="69"/>
      <c r="F118" s="69"/>
      <c r="G118" s="69"/>
    </row>
    <row r="119" spans="1:7" s="70" customFormat="1" ht="15" customHeight="1">
      <c r="A119" s="69"/>
      <c r="B119" s="69"/>
      <c r="C119" s="69"/>
      <c r="E119" s="69"/>
      <c r="F119" s="69"/>
      <c r="G119" s="69"/>
    </row>
    <row r="120" spans="1:7" s="70" customFormat="1" ht="15" customHeight="1">
      <c r="A120" s="69"/>
      <c r="B120" s="69"/>
      <c r="C120" s="69"/>
      <c r="E120" s="69"/>
      <c r="F120" s="69"/>
      <c r="G120" s="69"/>
    </row>
    <row r="121" spans="1:7" s="70" customFormat="1" ht="15" customHeight="1">
      <c r="A121" s="69"/>
      <c r="B121" s="69"/>
      <c r="C121" s="69"/>
      <c r="E121" s="69"/>
      <c r="F121" s="69"/>
      <c r="G121" s="69"/>
    </row>
    <row r="122" spans="1:7" s="70" customFormat="1" ht="15" customHeight="1">
      <c r="A122" s="69"/>
      <c r="B122" s="69"/>
      <c r="C122" s="69"/>
      <c r="E122" s="69"/>
      <c r="F122" s="69"/>
      <c r="G122" s="69"/>
    </row>
    <row r="123" spans="1:7" s="70" customFormat="1" ht="15" customHeight="1">
      <c r="A123" s="69"/>
      <c r="B123" s="69"/>
      <c r="C123" s="69"/>
      <c r="E123" s="69"/>
      <c r="F123" s="69"/>
      <c r="G123" s="69"/>
    </row>
    <row r="124" spans="1:7" s="70" customFormat="1" ht="15" customHeight="1">
      <c r="A124" s="69"/>
      <c r="B124" s="69"/>
      <c r="C124" s="69"/>
      <c r="E124" s="69"/>
      <c r="F124" s="69"/>
      <c r="G124" s="69"/>
    </row>
    <row r="125" spans="1:7" s="70" customFormat="1" ht="15" customHeight="1">
      <c r="A125" s="69"/>
      <c r="B125" s="69"/>
      <c r="C125" s="69"/>
      <c r="E125" s="69"/>
      <c r="F125" s="69"/>
      <c r="G125" s="69"/>
    </row>
    <row r="126" spans="1:7" s="70" customFormat="1" ht="15" customHeight="1">
      <c r="A126" s="69"/>
      <c r="B126" s="69"/>
      <c r="C126" s="69"/>
      <c r="E126" s="69"/>
      <c r="F126" s="69"/>
      <c r="G126" s="69"/>
    </row>
    <row r="127" spans="1:7" s="70" customFormat="1" ht="15" customHeight="1">
      <c r="A127" s="69"/>
      <c r="B127" s="69"/>
      <c r="C127" s="69"/>
      <c r="E127" s="69"/>
      <c r="F127" s="69"/>
      <c r="G127" s="69"/>
    </row>
    <row r="128" spans="1:7" s="70" customFormat="1" ht="15" customHeight="1">
      <c r="A128" s="69"/>
      <c r="B128" s="69"/>
      <c r="C128" s="69"/>
      <c r="E128" s="69"/>
      <c r="F128" s="69"/>
      <c r="G128" s="69"/>
    </row>
    <row r="129" spans="1:7" s="70" customFormat="1" ht="15" customHeight="1">
      <c r="A129" s="69"/>
      <c r="B129" s="69"/>
      <c r="C129" s="69"/>
      <c r="E129" s="69"/>
      <c r="F129" s="69"/>
      <c r="G129" s="69"/>
    </row>
    <row r="130" spans="1:7" s="70" customFormat="1" ht="15" customHeight="1">
      <c r="A130" s="69"/>
      <c r="B130" s="69"/>
      <c r="C130" s="69"/>
      <c r="E130" s="69"/>
      <c r="F130" s="69"/>
      <c r="G130" s="69"/>
    </row>
    <row r="131" spans="1:7" s="70" customFormat="1" ht="15" customHeight="1">
      <c r="A131" s="69"/>
      <c r="B131" s="69"/>
      <c r="C131" s="69"/>
      <c r="E131" s="69"/>
      <c r="F131" s="69"/>
      <c r="G131" s="69"/>
    </row>
    <row r="132" spans="1:7" s="70" customFormat="1" ht="15" customHeight="1">
      <c r="A132" s="69"/>
      <c r="B132" s="69"/>
      <c r="C132" s="69"/>
      <c r="E132" s="69"/>
      <c r="F132" s="69"/>
      <c r="G132" s="69"/>
    </row>
    <row r="133" spans="1:7" s="70" customFormat="1" ht="15" customHeight="1">
      <c r="A133" s="69"/>
      <c r="B133" s="69"/>
      <c r="C133" s="69"/>
      <c r="E133" s="69"/>
      <c r="F133" s="69"/>
      <c r="G133" s="69"/>
    </row>
    <row r="134" spans="1:7" s="70" customFormat="1" ht="15" customHeight="1">
      <c r="A134" s="69"/>
      <c r="B134" s="69"/>
      <c r="C134" s="69"/>
      <c r="E134" s="69"/>
      <c r="F134" s="69"/>
      <c r="G134" s="69"/>
    </row>
    <row r="135" spans="1:7" s="70" customFormat="1" ht="15" customHeight="1">
      <c r="A135" s="69"/>
      <c r="B135" s="69"/>
      <c r="C135" s="69"/>
      <c r="E135" s="69"/>
      <c r="F135" s="69"/>
      <c r="G135" s="69"/>
    </row>
    <row r="136" spans="1:7" s="70" customFormat="1" ht="15" customHeight="1">
      <c r="A136" s="69"/>
      <c r="B136" s="69"/>
      <c r="C136" s="69"/>
      <c r="E136" s="69"/>
      <c r="F136" s="69"/>
      <c r="G136" s="69"/>
    </row>
    <row r="137" spans="1:7" s="70" customFormat="1" ht="15" customHeight="1">
      <c r="A137" s="69"/>
      <c r="B137" s="69"/>
      <c r="C137" s="69"/>
      <c r="E137" s="69"/>
      <c r="F137" s="69"/>
      <c r="G137" s="69"/>
    </row>
    <row r="138" spans="1:7" s="70" customFormat="1" ht="15" customHeight="1">
      <c r="A138" s="69"/>
      <c r="B138" s="69"/>
      <c r="C138" s="69"/>
      <c r="E138" s="69"/>
      <c r="F138" s="69"/>
      <c r="G138" s="69"/>
    </row>
    <row r="139" spans="1:7" s="70" customFormat="1" ht="15" customHeight="1">
      <c r="A139" s="69"/>
      <c r="B139" s="69"/>
      <c r="C139" s="69"/>
      <c r="E139" s="69"/>
      <c r="F139" s="69"/>
      <c r="G139" s="69"/>
    </row>
    <row r="140" spans="1:7" s="70" customFormat="1" ht="15" customHeight="1">
      <c r="A140" s="69"/>
      <c r="B140" s="69"/>
      <c r="C140" s="69"/>
      <c r="E140" s="69"/>
      <c r="F140" s="69"/>
      <c r="G140" s="69"/>
    </row>
    <row r="141" spans="1:7" s="70" customFormat="1" ht="15" customHeight="1">
      <c r="A141" s="69"/>
      <c r="B141" s="69"/>
      <c r="C141" s="69"/>
      <c r="E141" s="69"/>
      <c r="F141" s="69"/>
      <c r="G141" s="69"/>
    </row>
    <row r="142" spans="1:7" s="70" customFormat="1" ht="15" customHeight="1">
      <c r="A142" s="69"/>
      <c r="B142" s="69"/>
      <c r="C142" s="69"/>
      <c r="E142" s="69"/>
      <c r="F142" s="69"/>
      <c r="G142" s="69"/>
    </row>
    <row r="143" spans="1:7" s="70" customFormat="1" ht="15" customHeight="1">
      <c r="A143" s="69"/>
      <c r="B143" s="69"/>
      <c r="C143" s="69"/>
      <c r="E143" s="69"/>
      <c r="F143" s="69"/>
      <c r="G143" s="69"/>
    </row>
    <row r="144" spans="1:7" s="70" customFormat="1" ht="15" customHeight="1">
      <c r="A144" s="69"/>
      <c r="B144" s="69"/>
      <c r="C144" s="69"/>
      <c r="E144" s="69"/>
      <c r="F144" s="69"/>
      <c r="G144" s="69"/>
    </row>
    <row r="145" spans="1:7" s="70" customFormat="1" ht="15" customHeight="1">
      <c r="A145" s="69"/>
      <c r="B145" s="69"/>
      <c r="C145" s="69"/>
      <c r="E145" s="69"/>
      <c r="F145" s="69"/>
      <c r="G145" s="69"/>
    </row>
    <row r="146" spans="1:7" s="70" customFormat="1" ht="15" customHeight="1">
      <c r="A146" s="69"/>
      <c r="B146" s="69"/>
      <c r="C146" s="69"/>
      <c r="E146" s="69"/>
      <c r="F146" s="69"/>
      <c r="G146" s="69"/>
    </row>
    <row r="147" spans="1:7" s="70" customFormat="1" ht="15" customHeight="1">
      <c r="A147" s="69"/>
      <c r="B147" s="69"/>
      <c r="C147" s="69"/>
      <c r="E147" s="69"/>
      <c r="F147" s="69"/>
      <c r="G147" s="69"/>
    </row>
    <row r="148" spans="1:7" s="70" customFormat="1" ht="15" customHeight="1">
      <c r="A148" s="69"/>
      <c r="B148" s="69"/>
      <c r="C148" s="69"/>
      <c r="E148" s="69"/>
      <c r="F148" s="69"/>
      <c r="G148" s="69"/>
    </row>
    <row r="149" spans="1:7" s="70" customFormat="1" ht="15" customHeight="1">
      <c r="A149" s="69"/>
      <c r="B149" s="69"/>
      <c r="C149" s="69"/>
      <c r="E149" s="69"/>
      <c r="F149" s="69"/>
      <c r="G149" s="69"/>
    </row>
    <row r="150" spans="1:7" s="70" customFormat="1" ht="15" customHeight="1">
      <c r="A150" s="69"/>
      <c r="B150" s="69"/>
      <c r="C150" s="69"/>
      <c r="E150" s="69"/>
      <c r="F150" s="69"/>
      <c r="G150" s="69"/>
    </row>
    <row r="151" spans="1:7" s="70" customFormat="1" ht="15" customHeight="1">
      <c r="A151" s="69"/>
      <c r="B151" s="69"/>
      <c r="C151" s="69"/>
      <c r="E151" s="69"/>
      <c r="F151" s="69"/>
      <c r="G151" s="69"/>
    </row>
  </sheetData>
  <sheetProtection/>
  <mergeCells count="25">
    <mergeCell ref="C35:D35"/>
    <mergeCell ref="C19:D19"/>
    <mergeCell ref="E8:G8"/>
    <mergeCell ref="B39:C39"/>
    <mergeCell ref="B40:C40"/>
    <mergeCell ref="B38:D38"/>
    <mergeCell ref="E40:G40"/>
    <mergeCell ref="C28:D28"/>
    <mergeCell ref="C29:D29"/>
    <mergeCell ref="C30:D30"/>
    <mergeCell ref="C34:D34"/>
    <mergeCell ref="C6:F6"/>
    <mergeCell ref="D1:G1"/>
    <mergeCell ref="D2:G2"/>
    <mergeCell ref="D3:G3"/>
    <mergeCell ref="D4:G4"/>
    <mergeCell ref="E5:G5"/>
    <mergeCell ref="F7:G7"/>
    <mergeCell ref="C8:C9"/>
    <mergeCell ref="B8:B9"/>
    <mergeCell ref="C31:D31"/>
    <mergeCell ref="A8:A9"/>
    <mergeCell ref="D8:D9"/>
    <mergeCell ref="C32:D32"/>
    <mergeCell ref="C33:D33"/>
  </mergeCells>
  <printOptions/>
  <pageMargins left="0.8" right="0.18" top="0.4" bottom="0.23" header="0.3" footer="0.17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6"/>
  <sheetViews>
    <sheetView tabSelected="1" zoomScale="120" zoomScaleNormal="120" zoomScalePageLayoutView="0" workbookViewId="0" topLeftCell="A49">
      <selection activeCell="M17" sqref="M17"/>
    </sheetView>
  </sheetViews>
  <sheetFormatPr defaultColWidth="9.140625" defaultRowHeight="15"/>
  <cols>
    <col min="1" max="1" width="5.8515625" style="0" customWidth="1"/>
    <col min="2" max="2" width="30.8515625" style="0" customWidth="1"/>
    <col min="3" max="3" width="5.28125" style="0" customWidth="1"/>
    <col min="4" max="4" width="4.7109375" style="0" customWidth="1"/>
    <col min="5" max="5" width="4.57421875" style="0" customWidth="1"/>
    <col min="6" max="6" width="12.28125" style="0" customWidth="1"/>
    <col min="7" max="8" width="5.28125" style="0" customWidth="1"/>
    <col min="9" max="11" width="8.00390625" style="0" customWidth="1"/>
    <col min="12" max="15" width="9.140625" style="0" customWidth="1"/>
  </cols>
  <sheetData>
    <row r="1" spans="1:11" s="46" customFormat="1" ht="15">
      <c r="A1" s="44"/>
      <c r="B1" s="44"/>
      <c r="C1" s="45"/>
      <c r="D1" s="113" t="s">
        <v>104</v>
      </c>
      <c r="E1" s="113"/>
      <c r="F1" s="113"/>
      <c r="G1" s="113"/>
      <c r="H1" s="113"/>
      <c r="I1" s="113"/>
      <c r="J1" s="113"/>
      <c r="K1" s="113"/>
    </row>
    <row r="2" spans="1:11" s="46" customFormat="1" ht="15">
      <c r="A2" s="44"/>
      <c r="B2" s="44"/>
      <c r="C2" s="45"/>
      <c r="D2" s="113" t="s">
        <v>141</v>
      </c>
      <c r="E2" s="113"/>
      <c r="F2" s="113"/>
      <c r="G2" s="113"/>
      <c r="H2" s="113"/>
      <c r="I2" s="113"/>
      <c r="J2" s="113"/>
      <c r="K2" s="113"/>
    </row>
    <row r="3" spans="1:11" s="46" customFormat="1" ht="15">
      <c r="A3" s="44"/>
      <c r="B3" s="44"/>
      <c r="C3" s="45"/>
      <c r="D3" s="113" t="s">
        <v>42</v>
      </c>
      <c r="E3" s="113"/>
      <c r="F3" s="113"/>
      <c r="G3" s="113"/>
      <c r="H3" s="113"/>
      <c r="I3" s="113"/>
      <c r="J3" s="113"/>
      <c r="K3" s="113"/>
    </row>
    <row r="4" spans="1:11" s="46" customFormat="1" ht="15">
      <c r="A4" s="44"/>
      <c r="B4" s="44"/>
      <c r="C4" s="45"/>
      <c r="D4" s="113" t="s">
        <v>138</v>
      </c>
      <c r="E4" s="113"/>
      <c r="F4" s="113"/>
      <c r="G4" s="113"/>
      <c r="H4" s="113"/>
      <c r="I4" s="113"/>
      <c r="J4" s="113"/>
      <c r="K4" s="113"/>
    </row>
    <row r="5" spans="1:11" s="46" customFormat="1" ht="15">
      <c r="A5" s="44"/>
      <c r="B5" s="44"/>
      <c r="C5" s="44"/>
      <c r="D5" s="45"/>
      <c r="F5" s="79"/>
      <c r="G5" s="79"/>
      <c r="I5" s="114" t="s">
        <v>155</v>
      </c>
      <c r="J5" s="114"/>
      <c r="K5" s="114"/>
    </row>
    <row r="6" spans="2:11" ht="15">
      <c r="B6" s="133" t="s">
        <v>8</v>
      </c>
      <c r="C6" s="133"/>
      <c r="D6" s="133"/>
      <c r="E6" s="133"/>
      <c r="F6" s="133"/>
      <c r="G6" s="133"/>
      <c r="H6" s="133"/>
      <c r="I6" s="133"/>
      <c r="J6" s="133"/>
      <c r="K6" s="2"/>
    </row>
    <row r="7" spans="2:11" ht="15">
      <c r="B7" s="133" t="s">
        <v>154</v>
      </c>
      <c r="C7" s="133"/>
      <c r="D7" s="133"/>
      <c r="E7" s="133"/>
      <c r="F7" s="133"/>
      <c r="G7" s="133"/>
      <c r="H7" s="133"/>
      <c r="I7" s="133"/>
      <c r="J7" s="133"/>
      <c r="K7" s="2"/>
    </row>
    <row r="8" spans="2:11" ht="15">
      <c r="B8" s="133" t="s">
        <v>27</v>
      </c>
      <c r="C8" s="133"/>
      <c r="D8" s="133"/>
      <c r="E8" s="133"/>
      <c r="F8" s="133"/>
      <c r="G8" s="133"/>
      <c r="H8" s="133"/>
      <c r="I8" s="133"/>
      <c r="J8" s="133"/>
      <c r="K8" s="2"/>
    </row>
    <row r="9" spans="2:11" ht="15">
      <c r="B9" s="133" t="s">
        <v>28</v>
      </c>
      <c r="C9" s="133"/>
      <c r="D9" s="133"/>
      <c r="E9" s="133"/>
      <c r="F9" s="133"/>
      <c r="G9" s="133"/>
      <c r="H9" s="133"/>
      <c r="I9" s="133"/>
      <c r="J9" s="133"/>
      <c r="K9" s="2"/>
    </row>
    <row r="10" spans="1:11" ht="4.5" customHeight="1">
      <c r="A10" s="13"/>
      <c r="B10" s="2"/>
      <c r="C10" s="11"/>
      <c r="D10" s="2"/>
      <c r="E10" s="2"/>
      <c r="F10" s="2"/>
      <c r="G10" s="2"/>
      <c r="H10" s="2"/>
      <c r="I10" s="2"/>
      <c r="J10" s="2"/>
      <c r="K10" s="2"/>
    </row>
    <row r="11" spans="2:11" ht="16.5" thickBot="1">
      <c r="B11" s="16"/>
      <c r="C11" s="16"/>
      <c r="D11" s="16"/>
      <c r="E11" s="16"/>
      <c r="F11" s="16"/>
      <c r="G11" s="16"/>
      <c r="H11" s="43"/>
      <c r="I11" s="16"/>
      <c r="J11" s="43" t="s">
        <v>9</v>
      </c>
      <c r="K11" s="2"/>
    </row>
    <row r="12" spans="1:11" ht="15.75" customHeight="1">
      <c r="A12" s="125" t="s">
        <v>101</v>
      </c>
      <c r="B12" s="130" t="s">
        <v>10</v>
      </c>
      <c r="C12" s="127" t="s">
        <v>108</v>
      </c>
      <c r="D12" s="130" t="s">
        <v>11</v>
      </c>
      <c r="E12" s="130" t="s">
        <v>12</v>
      </c>
      <c r="F12" s="130" t="s">
        <v>13</v>
      </c>
      <c r="G12" s="130" t="s">
        <v>14</v>
      </c>
      <c r="H12" s="130" t="s">
        <v>15</v>
      </c>
      <c r="I12" s="80" t="s">
        <v>16</v>
      </c>
      <c r="J12" s="80" t="s">
        <v>16</v>
      </c>
      <c r="K12" s="80" t="s">
        <v>16</v>
      </c>
    </row>
    <row r="13" spans="1:14" ht="15.75" thickBot="1">
      <c r="A13" s="126"/>
      <c r="B13" s="131"/>
      <c r="C13" s="128"/>
      <c r="D13" s="131"/>
      <c r="E13" s="131"/>
      <c r="F13" s="131"/>
      <c r="G13" s="131"/>
      <c r="H13" s="131"/>
      <c r="I13" s="81">
        <v>2021</v>
      </c>
      <c r="J13" s="81">
        <v>2022</v>
      </c>
      <c r="K13" s="81">
        <v>2023</v>
      </c>
      <c r="M13" s="132" t="s">
        <v>131</v>
      </c>
      <c r="N13" s="132"/>
    </row>
    <row r="14" spans="1:14" ht="11.25" customHeight="1">
      <c r="A14" s="7">
        <v>1</v>
      </c>
      <c r="B14" s="8">
        <v>2</v>
      </c>
      <c r="C14" s="12" t="s">
        <v>85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M14" s="101" t="s">
        <v>132</v>
      </c>
      <c r="N14" s="101" t="s">
        <v>133</v>
      </c>
    </row>
    <row r="15" spans="1:14" s="30" customFormat="1" ht="31.5" customHeight="1">
      <c r="A15" s="94" t="s">
        <v>17</v>
      </c>
      <c r="B15" s="93" t="s">
        <v>81</v>
      </c>
      <c r="C15" s="82" t="s">
        <v>38</v>
      </c>
      <c r="D15" s="82" t="s">
        <v>30</v>
      </c>
      <c r="E15" s="82" t="s">
        <v>31</v>
      </c>
      <c r="F15" s="87" t="s">
        <v>106</v>
      </c>
      <c r="G15" s="82" t="s">
        <v>29</v>
      </c>
      <c r="H15" s="82" t="s">
        <v>29</v>
      </c>
      <c r="I15" s="88">
        <f>SUM(I17:I32)</f>
        <v>2273.1</v>
      </c>
      <c r="J15" s="88">
        <f>SUM(J17:J32)</f>
        <v>1669.6</v>
      </c>
      <c r="K15" s="88">
        <f>SUM(K17:K32)</f>
        <v>1592.3</v>
      </c>
      <c r="M15" s="102">
        <f>'прил №1'!E35</f>
        <v>2273.1099000000004</v>
      </c>
      <c r="N15" s="102"/>
    </row>
    <row r="16" spans="1:11" s="23" customFormat="1" ht="12.75" customHeight="1">
      <c r="A16" s="18"/>
      <c r="B16" s="24" t="s">
        <v>18</v>
      </c>
      <c r="C16" s="83"/>
      <c r="D16" s="84"/>
      <c r="E16" s="84"/>
      <c r="F16" s="84"/>
      <c r="G16" s="20"/>
      <c r="H16" s="20"/>
      <c r="I16" s="21"/>
      <c r="J16" s="21"/>
      <c r="K16" s="21"/>
    </row>
    <row r="17" spans="1:13" s="23" customFormat="1" ht="12.75" customHeight="1">
      <c r="A17" s="18"/>
      <c r="B17" s="19" t="s">
        <v>19</v>
      </c>
      <c r="C17" s="84"/>
      <c r="D17" s="84"/>
      <c r="E17" s="84"/>
      <c r="F17" s="84"/>
      <c r="G17" s="20" t="s">
        <v>90</v>
      </c>
      <c r="H17" s="20">
        <v>211</v>
      </c>
      <c r="I17" s="21">
        <v>1010</v>
      </c>
      <c r="J17" s="21">
        <v>990</v>
      </c>
      <c r="K17" s="21">
        <v>990</v>
      </c>
      <c r="M17" s="103">
        <f>'прил №1'!E35-'прил №2'!I15</f>
        <v>0.009900000000470754</v>
      </c>
    </row>
    <row r="18" spans="1:11" s="23" customFormat="1" ht="12.75" customHeight="1">
      <c r="A18" s="18"/>
      <c r="B18" s="19" t="s">
        <v>51</v>
      </c>
      <c r="C18" s="84"/>
      <c r="D18" s="84"/>
      <c r="E18" s="84"/>
      <c r="F18" s="84"/>
      <c r="G18" s="20" t="s">
        <v>91</v>
      </c>
      <c r="H18" s="20" t="s">
        <v>47</v>
      </c>
      <c r="I18" s="21">
        <v>50</v>
      </c>
      <c r="J18" s="21">
        <v>30</v>
      </c>
      <c r="K18" s="21">
        <v>30</v>
      </c>
    </row>
    <row r="19" spans="1:11" s="23" customFormat="1" ht="12.75" customHeight="1">
      <c r="A19" s="18"/>
      <c r="B19" s="19" t="s">
        <v>20</v>
      </c>
      <c r="C19" s="84"/>
      <c r="D19" s="84"/>
      <c r="E19" s="84"/>
      <c r="F19" s="84"/>
      <c r="G19" s="20" t="s">
        <v>105</v>
      </c>
      <c r="H19" s="20" t="s">
        <v>48</v>
      </c>
      <c r="I19" s="21">
        <v>328</v>
      </c>
      <c r="J19" s="21">
        <v>299</v>
      </c>
      <c r="K19" s="21">
        <v>299</v>
      </c>
    </row>
    <row r="20" spans="1:11" s="23" customFormat="1" ht="12.75" customHeight="1">
      <c r="A20" s="18"/>
      <c r="B20" s="19" t="s">
        <v>21</v>
      </c>
      <c r="C20" s="84"/>
      <c r="D20" s="84"/>
      <c r="E20" s="84"/>
      <c r="F20" s="84"/>
      <c r="G20" s="20" t="s">
        <v>92</v>
      </c>
      <c r="H20" s="20">
        <v>221</v>
      </c>
      <c r="I20" s="21">
        <v>20</v>
      </c>
      <c r="J20" s="21"/>
      <c r="K20" s="21"/>
    </row>
    <row r="21" spans="1:11" s="23" customFormat="1" ht="12.75" customHeight="1">
      <c r="A21" s="18"/>
      <c r="B21" s="19" t="s">
        <v>52</v>
      </c>
      <c r="C21" s="84"/>
      <c r="D21" s="84"/>
      <c r="E21" s="84"/>
      <c r="F21" s="84"/>
      <c r="G21" s="20" t="s">
        <v>93</v>
      </c>
      <c r="H21" s="20" t="s">
        <v>49</v>
      </c>
      <c r="I21" s="21"/>
      <c r="J21" s="21"/>
      <c r="K21" s="21"/>
    </row>
    <row r="22" spans="1:11" s="23" customFormat="1" ht="12.75" customHeight="1">
      <c r="A22" s="18"/>
      <c r="B22" s="19" t="s">
        <v>45</v>
      </c>
      <c r="C22" s="84"/>
      <c r="D22" s="84"/>
      <c r="E22" s="84"/>
      <c r="F22" s="84"/>
      <c r="G22" s="20" t="s">
        <v>93</v>
      </c>
      <c r="H22" s="20">
        <v>223</v>
      </c>
      <c r="I22" s="21"/>
      <c r="J22" s="21"/>
      <c r="K22" s="21"/>
    </row>
    <row r="23" spans="1:11" s="23" customFormat="1" ht="12.75" customHeight="1">
      <c r="A23" s="18"/>
      <c r="B23" s="19" t="s">
        <v>140</v>
      </c>
      <c r="C23" s="84"/>
      <c r="D23" s="84"/>
      <c r="E23" s="84"/>
      <c r="F23" s="84"/>
      <c r="G23" s="20" t="s">
        <v>93</v>
      </c>
      <c r="H23" s="20" t="s">
        <v>60</v>
      </c>
      <c r="I23" s="21"/>
      <c r="J23" s="21"/>
      <c r="K23" s="21"/>
    </row>
    <row r="24" spans="1:11" s="23" customFormat="1" ht="12.75" customHeight="1">
      <c r="A24" s="18"/>
      <c r="B24" s="19" t="s">
        <v>55</v>
      </c>
      <c r="C24" s="84"/>
      <c r="D24" s="84"/>
      <c r="E24" s="84"/>
      <c r="F24" s="84"/>
      <c r="G24" s="20" t="s">
        <v>93</v>
      </c>
      <c r="H24" s="20" t="s">
        <v>50</v>
      </c>
      <c r="I24" s="21"/>
      <c r="J24" s="21"/>
      <c r="K24" s="21"/>
    </row>
    <row r="25" spans="1:11" s="23" customFormat="1" ht="12.75" customHeight="1">
      <c r="A25" s="18"/>
      <c r="B25" s="19" t="s">
        <v>53</v>
      </c>
      <c r="C25" s="84"/>
      <c r="D25" s="84"/>
      <c r="E25" s="84"/>
      <c r="F25" s="84"/>
      <c r="G25" s="20" t="s">
        <v>93</v>
      </c>
      <c r="H25" s="20" t="s">
        <v>58</v>
      </c>
      <c r="I25" s="21">
        <v>50</v>
      </c>
      <c r="J25" s="21">
        <v>45</v>
      </c>
      <c r="K25" s="21">
        <v>45</v>
      </c>
    </row>
    <row r="26" spans="1:11" s="23" customFormat="1" ht="12.75" customHeight="1">
      <c r="A26" s="18"/>
      <c r="B26" s="19" t="s">
        <v>100</v>
      </c>
      <c r="C26" s="84"/>
      <c r="D26" s="84"/>
      <c r="E26" s="84"/>
      <c r="F26" s="84"/>
      <c r="G26" s="20" t="s">
        <v>156</v>
      </c>
      <c r="H26" s="20" t="s">
        <v>44</v>
      </c>
      <c r="I26" s="21">
        <v>20</v>
      </c>
      <c r="J26" s="21"/>
      <c r="K26" s="21"/>
    </row>
    <row r="27" spans="1:11" s="23" customFormat="1" ht="12.75" customHeight="1">
      <c r="A27" s="18"/>
      <c r="B27" s="19" t="s">
        <v>98</v>
      </c>
      <c r="C27" s="84"/>
      <c r="D27" s="84"/>
      <c r="E27" s="84"/>
      <c r="F27" s="84"/>
      <c r="G27" s="20" t="s">
        <v>94</v>
      </c>
      <c r="H27" s="20" t="s">
        <v>44</v>
      </c>
      <c r="I27" s="21">
        <v>10</v>
      </c>
      <c r="J27" s="21">
        <v>6</v>
      </c>
      <c r="K27" s="21">
        <v>6</v>
      </c>
    </row>
    <row r="28" spans="1:11" s="23" customFormat="1" ht="12.75" customHeight="1">
      <c r="A28" s="18"/>
      <c r="B28" s="19" t="s">
        <v>97</v>
      </c>
      <c r="C28" s="84"/>
      <c r="D28" s="84"/>
      <c r="E28" s="84"/>
      <c r="F28" s="84"/>
      <c r="G28" s="20" t="s">
        <v>142</v>
      </c>
      <c r="H28" s="20" t="s">
        <v>44</v>
      </c>
      <c r="I28" s="21">
        <v>15</v>
      </c>
      <c r="J28" s="21">
        <v>1</v>
      </c>
      <c r="K28" s="21">
        <v>1</v>
      </c>
    </row>
    <row r="29" spans="1:11" s="23" customFormat="1" ht="12.75" customHeight="1">
      <c r="A29" s="18"/>
      <c r="B29" s="19" t="s">
        <v>57</v>
      </c>
      <c r="C29" s="84"/>
      <c r="D29" s="84"/>
      <c r="E29" s="84"/>
      <c r="F29" s="84"/>
      <c r="G29" s="20" t="s">
        <v>93</v>
      </c>
      <c r="H29" s="20" t="s">
        <v>56</v>
      </c>
      <c r="I29" s="21">
        <v>700</v>
      </c>
      <c r="J29" s="21">
        <v>159.3</v>
      </c>
      <c r="K29" s="21">
        <v>118.3</v>
      </c>
    </row>
    <row r="30" spans="1:11" s="23" customFormat="1" ht="12.75" customHeight="1">
      <c r="A30" s="18"/>
      <c r="B30" s="19" t="s">
        <v>46</v>
      </c>
      <c r="C30" s="84"/>
      <c r="D30" s="84"/>
      <c r="E30" s="84"/>
      <c r="F30" s="84"/>
      <c r="G30" s="20" t="s">
        <v>93</v>
      </c>
      <c r="H30" s="20" t="s">
        <v>43</v>
      </c>
      <c r="I30" s="21"/>
      <c r="J30" s="21"/>
      <c r="K30" s="21"/>
    </row>
    <row r="31" spans="1:11" s="23" customFormat="1" ht="12.75" customHeight="1">
      <c r="A31" s="18"/>
      <c r="B31" s="19" t="s">
        <v>22</v>
      </c>
      <c r="C31" s="84"/>
      <c r="D31" s="84"/>
      <c r="E31" s="84"/>
      <c r="F31" s="84"/>
      <c r="G31" s="20" t="s">
        <v>93</v>
      </c>
      <c r="H31" s="20" t="s">
        <v>43</v>
      </c>
      <c r="I31" s="21">
        <v>70.1</v>
      </c>
      <c r="J31" s="21">
        <v>139.3</v>
      </c>
      <c r="K31" s="21">
        <v>103</v>
      </c>
    </row>
    <row r="32" spans="1:11" s="23" customFormat="1" ht="12.75" customHeight="1">
      <c r="A32" s="18"/>
      <c r="B32" s="19"/>
      <c r="C32" s="84"/>
      <c r="D32" s="84"/>
      <c r="E32" s="84"/>
      <c r="F32" s="84"/>
      <c r="G32" s="20"/>
      <c r="H32" s="20"/>
      <c r="I32" s="21"/>
      <c r="J32" s="21"/>
      <c r="K32" s="21"/>
    </row>
    <row r="33" spans="1:11" s="30" customFormat="1" ht="15.75" customHeight="1">
      <c r="A33" s="94" t="s">
        <v>82</v>
      </c>
      <c r="B33" s="93" t="s">
        <v>24</v>
      </c>
      <c r="C33" s="82" t="s">
        <v>38</v>
      </c>
      <c r="D33" s="82" t="s">
        <v>30</v>
      </c>
      <c r="E33" s="82" t="s">
        <v>33</v>
      </c>
      <c r="F33" s="82"/>
      <c r="G33" s="82" t="s">
        <v>93</v>
      </c>
      <c r="H33" s="82">
        <v>290</v>
      </c>
      <c r="I33" s="88">
        <v>0</v>
      </c>
      <c r="J33" s="88">
        <v>0</v>
      </c>
      <c r="K33" s="88">
        <v>0</v>
      </c>
    </row>
    <row r="34" spans="1:11" s="30" customFormat="1" ht="15.75" customHeight="1">
      <c r="A34" s="94" t="s">
        <v>83</v>
      </c>
      <c r="B34" s="93" t="s">
        <v>23</v>
      </c>
      <c r="C34" s="82" t="s">
        <v>38</v>
      </c>
      <c r="D34" s="82" t="s">
        <v>35</v>
      </c>
      <c r="E34" s="82" t="s">
        <v>121</v>
      </c>
      <c r="F34" s="87" t="s">
        <v>122</v>
      </c>
      <c r="G34" s="82" t="s">
        <v>99</v>
      </c>
      <c r="H34" s="82">
        <v>290</v>
      </c>
      <c r="I34" s="88">
        <v>0</v>
      </c>
      <c r="J34" s="88">
        <v>0</v>
      </c>
      <c r="K34" s="88">
        <v>0</v>
      </c>
    </row>
    <row r="35" spans="1:11" s="23" customFormat="1" ht="12.75" customHeight="1">
      <c r="A35" s="18"/>
      <c r="B35" s="19"/>
      <c r="C35" s="84"/>
      <c r="D35" s="84"/>
      <c r="E35" s="84"/>
      <c r="F35" s="84"/>
      <c r="G35" s="84"/>
      <c r="H35" s="84"/>
      <c r="I35" s="89"/>
      <c r="J35" s="89"/>
      <c r="K35" s="89"/>
    </row>
    <row r="36" spans="1:11" s="36" customFormat="1" ht="15.75" customHeight="1">
      <c r="A36" s="94" t="s">
        <v>84</v>
      </c>
      <c r="B36" s="35" t="s">
        <v>109</v>
      </c>
      <c r="C36" s="82" t="s">
        <v>38</v>
      </c>
      <c r="D36" s="82" t="s">
        <v>35</v>
      </c>
      <c r="E36" s="82" t="s">
        <v>31</v>
      </c>
      <c r="F36" s="82" t="s">
        <v>120</v>
      </c>
      <c r="G36" s="82" t="s">
        <v>29</v>
      </c>
      <c r="H36" s="82" t="s">
        <v>29</v>
      </c>
      <c r="I36" s="88">
        <f>SUM(I37:I41)</f>
        <v>0</v>
      </c>
      <c r="J36" s="88">
        <f>SUM(J37:J41)</f>
        <v>0</v>
      </c>
      <c r="K36" s="88">
        <f>SUM(K37:K41)</f>
        <v>0</v>
      </c>
    </row>
    <row r="37" spans="1:11" s="23" customFormat="1" ht="12.75" customHeight="1">
      <c r="A37" s="18"/>
      <c r="B37" s="19" t="s">
        <v>54</v>
      </c>
      <c r="C37" s="84"/>
      <c r="D37" s="84"/>
      <c r="E37" s="84"/>
      <c r="F37" s="84"/>
      <c r="G37" s="20" t="s">
        <v>91</v>
      </c>
      <c r="H37" s="20" t="s">
        <v>47</v>
      </c>
      <c r="I37" s="21"/>
      <c r="J37" s="21"/>
      <c r="K37" s="21"/>
    </row>
    <row r="38" spans="1:11" s="23" customFormat="1" ht="12.75" customHeight="1">
      <c r="A38" s="18"/>
      <c r="B38" s="19" t="s">
        <v>52</v>
      </c>
      <c r="C38" s="84"/>
      <c r="D38" s="84"/>
      <c r="E38" s="84"/>
      <c r="F38" s="84"/>
      <c r="G38" s="20" t="s">
        <v>93</v>
      </c>
      <c r="H38" s="20" t="s">
        <v>49</v>
      </c>
      <c r="I38" s="21"/>
      <c r="J38" s="21"/>
      <c r="K38" s="21"/>
    </row>
    <row r="39" spans="1:11" s="23" customFormat="1" ht="12.75" customHeight="1">
      <c r="A39" s="18"/>
      <c r="B39" s="19" t="s">
        <v>53</v>
      </c>
      <c r="C39" s="84"/>
      <c r="D39" s="84"/>
      <c r="E39" s="84"/>
      <c r="F39" s="84"/>
      <c r="G39" s="20" t="s">
        <v>93</v>
      </c>
      <c r="H39" s="20" t="s">
        <v>58</v>
      </c>
      <c r="I39" s="21"/>
      <c r="J39" s="21"/>
      <c r="K39" s="21"/>
    </row>
    <row r="40" spans="1:11" s="23" customFormat="1" ht="12.75" customHeight="1">
      <c r="A40" s="18"/>
      <c r="B40" s="19" t="s">
        <v>22</v>
      </c>
      <c r="C40" s="84"/>
      <c r="D40" s="84"/>
      <c r="E40" s="84"/>
      <c r="F40" s="84"/>
      <c r="G40" s="20" t="s">
        <v>93</v>
      </c>
      <c r="H40" s="20" t="s">
        <v>43</v>
      </c>
      <c r="I40" s="21"/>
      <c r="J40" s="21"/>
      <c r="K40" s="21"/>
    </row>
    <row r="41" spans="1:11" s="23" customFormat="1" ht="12.75" customHeight="1">
      <c r="A41" s="18"/>
      <c r="B41" s="19"/>
      <c r="C41" s="84"/>
      <c r="D41" s="84"/>
      <c r="E41" s="84"/>
      <c r="F41" s="84"/>
      <c r="G41" s="20"/>
      <c r="H41" s="20"/>
      <c r="I41" s="21"/>
      <c r="J41" s="21"/>
      <c r="K41" s="21"/>
    </row>
    <row r="42" spans="1:11" s="30" customFormat="1" ht="15.75" customHeight="1">
      <c r="A42" s="31" t="s">
        <v>74</v>
      </c>
      <c r="B42" s="32" t="s">
        <v>80</v>
      </c>
      <c r="C42" s="82" t="s">
        <v>38</v>
      </c>
      <c r="D42" s="82" t="s">
        <v>34</v>
      </c>
      <c r="E42" s="82" t="s">
        <v>35</v>
      </c>
      <c r="F42" s="87" t="s">
        <v>119</v>
      </c>
      <c r="G42" s="82" t="s">
        <v>29</v>
      </c>
      <c r="H42" s="82" t="s">
        <v>29</v>
      </c>
      <c r="I42" s="88">
        <f>SUM(I44:I50)</f>
        <v>112</v>
      </c>
      <c r="J42" s="88">
        <f>SUM(J44:J50)</f>
        <v>114</v>
      </c>
      <c r="K42" s="88">
        <f>SUM(K44:K50)</f>
        <v>118</v>
      </c>
    </row>
    <row r="43" spans="1:11" ht="12.75" customHeight="1">
      <c r="A43" s="18"/>
      <c r="B43" s="25" t="s">
        <v>18</v>
      </c>
      <c r="C43" s="83"/>
      <c r="D43" s="84"/>
      <c r="E43" s="84"/>
      <c r="F43" s="84"/>
      <c r="G43" s="20"/>
      <c r="H43" s="20"/>
      <c r="I43" s="21"/>
      <c r="J43" s="21"/>
      <c r="K43" s="21"/>
    </row>
    <row r="44" spans="1:11" s="23" customFormat="1" ht="12.75" customHeight="1">
      <c r="A44" s="18"/>
      <c r="B44" s="19" t="s">
        <v>19</v>
      </c>
      <c r="C44" s="84"/>
      <c r="D44" s="84"/>
      <c r="E44" s="84"/>
      <c r="F44" s="84"/>
      <c r="G44" s="20" t="s">
        <v>90</v>
      </c>
      <c r="H44" s="20">
        <v>211</v>
      </c>
      <c r="I44" s="21">
        <v>74</v>
      </c>
      <c r="J44" s="21">
        <v>75</v>
      </c>
      <c r="K44" s="21">
        <v>78</v>
      </c>
    </row>
    <row r="45" spans="1:11" s="23" customFormat="1" ht="12.75" customHeight="1">
      <c r="A45" s="18"/>
      <c r="B45" s="19" t="s">
        <v>54</v>
      </c>
      <c r="C45" s="84"/>
      <c r="D45" s="84"/>
      <c r="E45" s="84"/>
      <c r="F45" s="84"/>
      <c r="G45" s="20" t="s">
        <v>91</v>
      </c>
      <c r="H45" s="20" t="s">
        <v>47</v>
      </c>
      <c r="I45" s="21"/>
      <c r="J45" s="21"/>
      <c r="K45" s="21"/>
    </row>
    <row r="46" spans="1:11" s="23" customFormat="1" ht="12.75" customHeight="1">
      <c r="A46" s="18"/>
      <c r="B46" s="19" t="s">
        <v>20</v>
      </c>
      <c r="C46" s="84"/>
      <c r="D46" s="84"/>
      <c r="E46" s="84"/>
      <c r="F46" s="84"/>
      <c r="G46" s="20" t="s">
        <v>105</v>
      </c>
      <c r="H46" s="20" t="s">
        <v>48</v>
      </c>
      <c r="I46" s="21">
        <v>22</v>
      </c>
      <c r="J46" s="21">
        <v>23</v>
      </c>
      <c r="K46" s="21">
        <v>24</v>
      </c>
    </row>
    <row r="47" spans="1:11" s="23" customFormat="1" ht="12.75" customHeight="1">
      <c r="A47" s="18"/>
      <c r="B47" s="19" t="s">
        <v>52</v>
      </c>
      <c r="C47" s="84"/>
      <c r="D47" s="84"/>
      <c r="E47" s="84"/>
      <c r="F47" s="84"/>
      <c r="G47" s="20" t="s">
        <v>93</v>
      </c>
      <c r="H47" s="20" t="s">
        <v>49</v>
      </c>
      <c r="I47" s="21"/>
      <c r="J47" s="21"/>
      <c r="K47" s="21"/>
    </row>
    <row r="48" spans="1:11" s="23" customFormat="1" ht="12.75" customHeight="1">
      <c r="A48" s="18"/>
      <c r="B48" s="19" t="s">
        <v>53</v>
      </c>
      <c r="C48" s="84"/>
      <c r="D48" s="84"/>
      <c r="E48" s="84"/>
      <c r="F48" s="84"/>
      <c r="G48" s="20" t="s">
        <v>93</v>
      </c>
      <c r="H48" s="20" t="s">
        <v>58</v>
      </c>
      <c r="I48" s="21"/>
      <c r="J48" s="21"/>
      <c r="K48" s="21"/>
    </row>
    <row r="49" spans="1:16" s="23" customFormat="1" ht="12.75" customHeight="1">
      <c r="A49" s="18"/>
      <c r="B49" s="19" t="s">
        <v>22</v>
      </c>
      <c r="C49" s="84"/>
      <c r="D49" s="84"/>
      <c r="E49" s="84"/>
      <c r="F49" s="84"/>
      <c r="G49" s="20" t="s">
        <v>93</v>
      </c>
      <c r="H49" s="20" t="s">
        <v>43</v>
      </c>
      <c r="I49" s="21">
        <v>16</v>
      </c>
      <c r="J49" s="21">
        <v>16</v>
      </c>
      <c r="K49" s="21">
        <v>16</v>
      </c>
      <c r="P49" s="103"/>
    </row>
    <row r="50" spans="1:11" ht="12.75" customHeight="1">
      <c r="A50" s="18"/>
      <c r="B50" s="19"/>
      <c r="C50" s="84"/>
      <c r="D50" s="84"/>
      <c r="E50" s="84"/>
      <c r="F50" s="84"/>
      <c r="G50" s="20"/>
      <c r="H50" s="20"/>
      <c r="I50" s="21"/>
      <c r="J50" s="21"/>
      <c r="K50" s="21"/>
    </row>
    <row r="51" spans="1:14" s="30" customFormat="1" ht="15.75">
      <c r="A51" s="94" t="s">
        <v>75</v>
      </c>
      <c r="B51" s="93" t="s">
        <v>107</v>
      </c>
      <c r="C51" s="82" t="s">
        <v>38</v>
      </c>
      <c r="D51" s="82" t="s">
        <v>37</v>
      </c>
      <c r="E51" s="82" t="s">
        <v>35</v>
      </c>
      <c r="F51" s="87" t="s">
        <v>118</v>
      </c>
      <c r="G51" s="82" t="s">
        <v>29</v>
      </c>
      <c r="H51" s="82" t="s">
        <v>29</v>
      </c>
      <c r="I51" s="88">
        <f>SUM(I53:I58)</f>
        <v>800.1</v>
      </c>
      <c r="J51" s="88">
        <f>SUM(J53:J58)</f>
        <v>745.3</v>
      </c>
      <c r="K51" s="88">
        <f>SUM(K53:K58)</f>
        <v>822.6</v>
      </c>
      <c r="N51" s="104"/>
    </row>
    <row r="52" spans="1:11" s="23" customFormat="1" ht="9.75" customHeight="1">
      <c r="A52" s="14"/>
      <c r="B52" s="14"/>
      <c r="C52" s="83"/>
      <c r="D52" s="83"/>
      <c r="E52" s="83"/>
      <c r="F52" s="85"/>
      <c r="G52" s="27"/>
      <c r="H52" s="27"/>
      <c r="I52" s="26"/>
      <c r="J52" s="26"/>
      <c r="K52" s="28"/>
    </row>
    <row r="53" spans="1:11" s="23" customFormat="1" ht="27.75" customHeight="1">
      <c r="A53" s="18"/>
      <c r="B53" s="19" t="s">
        <v>114</v>
      </c>
      <c r="C53" s="84"/>
      <c r="D53" s="84"/>
      <c r="E53" s="84"/>
      <c r="F53" s="100" t="s">
        <v>115</v>
      </c>
      <c r="G53" s="20" t="s">
        <v>93</v>
      </c>
      <c r="H53" s="20" t="s">
        <v>43</v>
      </c>
      <c r="I53" s="21">
        <v>80</v>
      </c>
      <c r="J53" s="21">
        <v>50</v>
      </c>
      <c r="K53" s="21">
        <v>50</v>
      </c>
    </row>
    <row r="54" spans="1:11" s="23" customFormat="1" ht="27.75" customHeight="1">
      <c r="A54" s="18"/>
      <c r="B54" s="19" t="s">
        <v>124</v>
      </c>
      <c r="C54" s="84"/>
      <c r="D54" s="84"/>
      <c r="E54" s="84"/>
      <c r="F54" s="100" t="s">
        <v>116</v>
      </c>
      <c r="G54" s="20" t="s">
        <v>93</v>
      </c>
      <c r="H54" s="20" t="s">
        <v>43</v>
      </c>
      <c r="I54" s="21">
        <v>450</v>
      </c>
      <c r="J54" s="21">
        <v>485.3</v>
      </c>
      <c r="K54" s="21">
        <v>512.6</v>
      </c>
    </row>
    <row r="55" spans="1:11" s="23" customFormat="1" ht="27.75" customHeight="1">
      <c r="A55" s="18"/>
      <c r="B55" s="19" t="s">
        <v>123</v>
      </c>
      <c r="C55" s="84"/>
      <c r="D55" s="84"/>
      <c r="E55" s="84"/>
      <c r="F55" s="100" t="s">
        <v>116</v>
      </c>
      <c r="G55" s="20" t="s">
        <v>93</v>
      </c>
      <c r="H55" s="20">
        <v>225</v>
      </c>
      <c r="I55" s="21"/>
      <c r="J55" s="21"/>
      <c r="K55" s="21"/>
    </row>
    <row r="56" spans="1:11" s="23" customFormat="1" ht="27.75" customHeight="1">
      <c r="A56" s="18"/>
      <c r="B56" s="19" t="s">
        <v>36</v>
      </c>
      <c r="C56" s="84"/>
      <c r="D56" s="84"/>
      <c r="E56" s="84"/>
      <c r="F56" s="100" t="s">
        <v>116</v>
      </c>
      <c r="G56" s="20" t="s">
        <v>93</v>
      </c>
      <c r="H56" s="20" t="s">
        <v>88</v>
      </c>
      <c r="I56" s="21">
        <v>120.1</v>
      </c>
      <c r="J56" s="21">
        <v>110</v>
      </c>
      <c r="K56" s="21">
        <v>110</v>
      </c>
    </row>
    <row r="57" spans="1:11" s="23" customFormat="1" ht="27.75" customHeight="1">
      <c r="A57" s="18"/>
      <c r="B57" s="19" t="s">
        <v>59</v>
      </c>
      <c r="C57" s="84"/>
      <c r="D57" s="84"/>
      <c r="E57" s="84"/>
      <c r="F57" s="100" t="s">
        <v>117</v>
      </c>
      <c r="G57" s="20" t="s">
        <v>93</v>
      </c>
      <c r="H57" s="20" t="s">
        <v>43</v>
      </c>
      <c r="I57" s="21">
        <v>150</v>
      </c>
      <c r="J57" s="21">
        <v>100</v>
      </c>
      <c r="K57" s="21">
        <v>150</v>
      </c>
    </row>
    <row r="58" spans="1:11" s="23" customFormat="1" ht="27.75" customHeight="1">
      <c r="A58" s="18"/>
      <c r="B58" s="19" t="s">
        <v>41</v>
      </c>
      <c r="C58" s="84"/>
      <c r="D58" s="84"/>
      <c r="E58" s="84"/>
      <c r="F58" s="100" t="s">
        <v>116</v>
      </c>
      <c r="G58" s="20" t="s">
        <v>93</v>
      </c>
      <c r="H58" s="20" t="s">
        <v>43</v>
      </c>
      <c r="I58" s="21"/>
      <c r="J58" s="21"/>
      <c r="K58" s="21"/>
    </row>
    <row r="59" spans="1:11" s="29" customFormat="1" ht="14.25" customHeight="1">
      <c r="A59" s="98">
        <v>1</v>
      </c>
      <c r="B59" s="98">
        <v>2</v>
      </c>
      <c r="C59" s="99" t="s">
        <v>85</v>
      </c>
      <c r="D59" s="98">
        <v>4</v>
      </c>
      <c r="E59" s="98">
        <v>5</v>
      </c>
      <c r="F59" s="98">
        <v>6</v>
      </c>
      <c r="G59" s="98">
        <v>7</v>
      </c>
      <c r="H59" s="98">
        <v>8</v>
      </c>
      <c r="I59" s="98">
        <v>9</v>
      </c>
      <c r="J59" s="98">
        <v>10</v>
      </c>
      <c r="K59" s="98">
        <v>11</v>
      </c>
    </row>
    <row r="60" spans="1:11" s="30" customFormat="1" ht="15.75">
      <c r="A60" s="95" t="s">
        <v>76</v>
      </c>
      <c r="B60" s="96" t="s">
        <v>143</v>
      </c>
      <c r="C60" s="82" t="s">
        <v>38</v>
      </c>
      <c r="D60" s="86" t="s">
        <v>33</v>
      </c>
      <c r="E60" s="86" t="s">
        <v>33</v>
      </c>
      <c r="F60" s="87" t="s">
        <v>113</v>
      </c>
      <c r="G60" s="86" t="s">
        <v>93</v>
      </c>
      <c r="H60" s="86" t="s">
        <v>44</v>
      </c>
      <c r="I60" s="90">
        <v>10</v>
      </c>
      <c r="J60" s="90">
        <v>10</v>
      </c>
      <c r="K60" s="90">
        <v>10</v>
      </c>
    </row>
    <row r="61" spans="1:11" ht="9.75" customHeight="1">
      <c r="A61" s="6"/>
      <c r="B61" s="5"/>
      <c r="C61" s="84"/>
      <c r="D61" s="84"/>
      <c r="E61" s="84"/>
      <c r="F61" s="84"/>
      <c r="G61" s="9"/>
      <c r="H61" s="9"/>
      <c r="I61" s="10"/>
      <c r="J61" s="10"/>
      <c r="K61" s="10"/>
    </row>
    <row r="62" spans="1:11" s="30" customFormat="1" ht="18.75" customHeight="1">
      <c r="A62" s="94" t="s">
        <v>77</v>
      </c>
      <c r="B62" s="93" t="s">
        <v>87</v>
      </c>
      <c r="C62" s="82" t="s">
        <v>38</v>
      </c>
      <c r="D62" s="82" t="s">
        <v>40</v>
      </c>
      <c r="E62" s="82" t="s">
        <v>30</v>
      </c>
      <c r="F62" s="87" t="s">
        <v>112</v>
      </c>
      <c r="G62" s="82" t="s">
        <v>29</v>
      </c>
      <c r="H62" s="82" t="s">
        <v>29</v>
      </c>
      <c r="I62" s="88">
        <f>SUM(I64:I76)</f>
        <v>204.7</v>
      </c>
      <c r="J62" s="88">
        <f>SUM(J64:J76)</f>
        <v>289.3</v>
      </c>
      <c r="K62" s="88">
        <f>SUM(K64:K76)</f>
        <v>289.3</v>
      </c>
    </row>
    <row r="63" spans="1:11" s="23" customFormat="1" ht="12.75" customHeight="1">
      <c r="A63" s="18"/>
      <c r="B63" s="97" t="s">
        <v>18</v>
      </c>
      <c r="C63" s="83"/>
      <c r="D63" s="84"/>
      <c r="E63" s="84"/>
      <c r="F63" s="84"/>
      <c r="G63" s="20"/>
      <c r="H63" s="20"/>
      <c r="I63" s="21"/>
      <c r="J63" s="21"/>
      <c r="K63" s="21"/>
    </row>
    <row r="64" spans="1:11" s="23" customFormat="1" ht="12.75" customHeight="1">
      <c r="A64" s="18"/>
      <c r="B64" s="19" t="s">
        <v>19</v>
      </c>
      <c r="C64" s="84"/>
      <c r="D64" s="84"/>
      <c r="E64" s="84"/>
      <c r="F64" s="84"/>
      <c r="G64" s="20" t="s">
        <v>95</v>
      </c>
      <c r="H64" s="20">
        <v>211</v>
      </c>
      <c r="I64" s="21">
        <v>110</v>
      </c>
      <c r="J64" s="21">
        <v>177.5</v>
      </c>
      <c r="K64" s="21">
        <v>177.5</v>
      </c>
    </row>
    <row r="65" spans="1:11" s="23" customFormat="1" ht="12.75" customHeight="1">
      <c r="A65" s="18"/>
      <c r="B65" s="19" t="s">
        <v>51</v>
      </c>
      <c r="C65" s="84"/>
      <c r="D65" s="84"/>
      <c r="E65" s="84"/>
      <c r="F65" s="84"/>
      <c r="G65" s="20" t="s">
        <v>96</v>
      </c>
      <c r="H65" s="20" t="s">
        <v>47</v>
      </c>
      <c r="I65" s="21"/>
      <c r="J65" s="21"/>
      <c r="K65" s="21"/>
    </row>
    <row r="66" spans="1:11" s="23" customFormat="1" ht="12.75" customHeight="1">
      <c r="A66" s="18"/>
      <c r="B66" s="19" t="s">
        <v>20</v>
      </c>
      <c r="C66" s="84"/>
      <c r="D66" s="84"/>
      <c r="E66" s="84"/>
      <c r="F66" s="84"/>
      <c r="G66" s="20" t="s">
        <v>137</v>
      </c>
      <c r="H66" s="20">
        <v>213</v>
      </c>
      <c r="I66" s="21">
        <v>34.5</v>
      </c>
      <c r="J66" s="21">
        <v>53.6</v>
      </c>
      <c r="K66" s="21">
        <v>53.6</v>
      </c>
    </row>
    <row r="67" spans="1:11" s="23" customFormat="1" ht="12.75" customHeight="1">
      <c r="A67" s="18"/>
      <c r="B67" s="19" t="s">
        <v>52</v>
      </c>
      <c r="C67" s="84"/>
      <c r="D67" s="84"/>
      <c r="E67" s="84"/>
      <c r="F67" s="84"/>
      <c r="G67" s="20" t="s">
        <v>93</v>
      </c>
      <c r="H67" s="20" t="s">
        <v>49</v>
      </c>
      <c r="I67" s="21"/>
      <c r="J67" s="21"/>
      <c r="K67" s="21"/>
    </row>
    <row r="68" spans="1:11" s="23" customFormat="1" ht="12.75" customHeight="1">
      <c r="A68" s="18"/>
      <c r="B68" s="19" t="s">
        <v>45</v>
      </c>
      <c r="C68" s="84"/>
      <c r="D68" s="84"/>
      <c r="E68" s="84"/>
      <c r="F68" s="84"/>
      <c r="G68" s="20" t="s">
        <v>93</v>
      </c>
      <c r="H68" s="20">
        <v>223</v>
      </c>
      <c r="I68" s="21"/>
      <c r="J68" s="21"/>
      <c r="K68" s="21"/>
    </row>
    <row r="69" spans="1:11" s="23" customFormat="1" ht="12.75" customHeight="1">
      <c r="A69" s="18"/>
      <c r="B69" s="19" t="s">
        <v>70</v>
      </c>
      <c r="C69" s="84"/>
      <c r="D69" s="84"/>
      <c r="E69" s="84"/>
      <c r="F69" s="84"/>
      <c r="G69" s="20" t="s">
        <v>93</v>
      </c>
      <c r="H69" s="20" t="s">
        <v>60</v>
      </c>
      <c r="I69" s="21"/>
      <c r="J69" s="21"/>
      <c r="K69" s="21"/>
    </row>
    <row r="70" spans="1:11" s="23" customFormat="1" ht="12.75" customHeight="1">
      <c r="A70" s="18"/>
      <c r="B70" s="19" t="s">
        <v>55</v>
      </c>
      <c r="C70" s="84"/>
      <c r="D70" s="84"/>
      <c r="E70" s="84"/>
      <c r="F70" s="84"/>
      <c r="G70" s="20" t="s">
        <v>93</v>
      </c>
      <c r="H70" s="20" t="s">
        <v>50</v>
      </c>
      <c r="I70" s="21">
        <v>56.2</v>
      </c>
      <c r="J70" s="21">
        <v>56.2</v>
      </c>
      <c r="K70" s="21">
        <v>56.2</v>
      </c>
    </row>
    <row r="71" spans="1:11" s="23" customFormat="1" ht="12.75" customHeight="1">
      <c r="A71" s="18"/>
      <c r="B71" s="19" t="s">
        <v>53</v>
      </c>
      <c r="C71" s="84"/>
      <c r="D71" s="84"/>
      <c r="E71" s="84"/>
      <c r="F71" s="84"/>
      <c r="G71" s="20" t="s">
        <v>93</v>
      </c>
      <c r="H71" s="20" t="s">
        <v>58</v>
      </c>
      <c r="I71" s="21">
        <v>3</v>
      </c>
      <c r="J71" s="21">
        <v>2</v>
      </c>
      <c r="K71" s="21">
        <v>2</v>
      </c>
    </row>
    <row r="72" spans="1:11" s="23" customFormat="1" ht="12.75" customHeight="1">
      <c r="A72" s="18"/>
      <c r="B72" s="19" t="s">
        <v>54</v>
      </c>
      <c r="C72" s="84"/>
      <c r="D72" s="84"/>
      <c r="E72" s="84"/>
      <c r="F72" s="84"/>
      <c r="G72" s="20" t="s">
        <v>156</v>
      </c>
      <c r="H72" s="20" t="s">
        <v>44</v>
      </c>
      <c r="I72" s="21">
        <v>1</v>
      </c>
      <c r="J72" s="21"/>
      <c r="K72" s="21"/>
    </row>
    <row r="73" spans="1:11" s="23" customFormat="1" ht="12.75" customHeight="1">
      <c r="A73" s="18"/>
      <c r="B73" s="19" t="s">
        <v>57</v>
      </c>
      <c r="C73" s="84"/>
      <c r="D73" s="84"/>
      <c r="E73" s="84"/>
      <c r="F73" s="84"/>
      <c r="G73" s="20" t="s">
        <v>93</v>
      </c>
      <c r="H73" s="20" t="s">
        <v>56</v>
      </c>
      <c r="I73" s="21"/>
      <c r="J73" s="21"/>
      <c r="K73" s="21"/>
    </row>
    <row r="74" spans="1:11" s="23" customFormat="1" ht="12.75" customHeight="1">
      <c r="A74" s="18"/>
      <c r="B74" s="19" t="s">
        <v>46</v>
      </c>
      <c r="C74" s="84"/>
      <c r="D74" s="84"/>
      <c r="E74" s="84"/>
      <c r="F74" s="84"/>
      <c r="G74" s="20" t="s">
        <v>93</v>
      </c>
      <c r="H74" s="20">
        <v>340</v>
      </c>
      <c r="I74" s="21"/>
      <c r="J74" s="21"/>
      <c r="K74" s="21"/>
    </row>
    <row r="75" spans="1:11" s="23" customFormat="1" ht="12.75" customHeight="1">
      <c r="A75" s="18"/>
      <c r="B75" s="19" t="s">
        <v>22</v>
      </c>
      <c r="C75" s="84"/>
      <c r="D75" s="84"/>
      <c r="E75" s="84"/>
      <c r="F75" s="84"/>
      <c r="G75" s="20" t="s">
        <v>93</v>
      </c>
      <c r="H75" s="20" t="s">
        <v>43</v>
      </c>
      <c r="I75" s="21"/>
      <c r="J75" s="21"/>
      <c r="K75" s="21"/>
    </row>
    <row r="76" spans="1:11" s="23" customFormat="1" ht="12.75" customHeight="1">
      <c r="A76" s="24"/>
      <c r="B76" s="24"/>
      <c r="C76" s="71"/>
      <c r="D76" s="71"/>
      <c r="E76" s="71"/>
      <c r="F76" s="71"/>
      <c r="G76" s="25"/>
      <c r="H76" s="25"/>
      <c r="I76" s="26"/>
      <c r="J76" s="26"/>
      <c r="K76" s="26"/>
    </row>
    <row r="77" spans="1:11" s="30" customFormat="1" ht="12.75" customHeight="1" hidden="1">
      <c r="A77" s="31" t="s">
        <v>78</v>
      </c>
      <c r="B77" s="32" t="s">
        <v>25</v>
      </c>
      <c r="C77" s="82" t="s">
        <v>68</v>
      </c>
      <c r="D77" s="82" t="s">
        <v>40</v>
      </c>
      <c r="E77" s="82" t="s">
        <v>30</v>
      </c>
      <c r="F77" s="82" t="s">
        <v>39</v>
      </c>
      <c r="G77" s="33" t="s">
        <v>38</v>
      </c>
      <c r="H77" s="33">
        <v>0</v>
      </c>
      <c r="I77" s="34">
        <f>SUM(I79:I92)</f>
        <v>0</v>
      </c>
      <c r="J77" s="34">
        <f>SUM(J79:J92)</f>
        <v>0</v>
      </c>
      <c r="K77" s="34">
        <f>SUM(K79:K92)</f>
        <v>0</v>
      </c>
    </row>
    <row r="78" spans="1:11" s="23" customFormat="1" ht="12.75" customHeight="1" hidden="1">
      <c r="A78" s="18"/>
      <c r="B78" s="22" t="s">
        <v>18</v>
      </c>
      <c r="C78" s="83"/>
      <c r="D78" s="84"/>
      <c r="E78" s="84"/>
      <c r="F78" s="84"/>
      <c r="G78" s="20"/>
      <c r="H78" s="20"/>
      <c r="I78" s="21"/>
      <c r="J78" s="21"/>
      <c r="K78" s="21"/>
    </row>
    <row r="79" spans="1:11" s="23" customFormat="1" ht="12.75" customHeight="1" hidden="1">
      <c r="A79" s="18"/>
      <c r="B79" s="19" t="s">
        <v>19</v>
      </c>
      <c r="C79" s="84"/>
      <c r="D79" s="84"/>
      <c r="E79" s="84"/>
      <c r="F79" s="84"/>
      <c r="G79" s="20"/>
      <c r="H79" s="20">
        <v>211</v>
      </c>
      <c r="I79" s="21"/>
      <c r="J79" s="21"/>
      <c r="K79" s="21"/>
    </row>
    <row r="80" spans="1:11" s="23" customFormat="1" ht="12.75" customHeight="1" hidden="1">
      <c r="A80" s="18"/>
      <c r="B80" s="19" t="s">
        <v>51</v>
      </c>
      <c r="C80" s="84"/>
      <c r="D80" s="84"/>
      <c r="E80" s="84"/>
      <c r="F80" s="84"/>
      <c r="G80" s="20"/>
      <c r="H80" s="20" t="s">
        <v>47</v>
      </c>
      <c r="I80" s="21"/>
      <c r="J80" s="21"/>
      <c r="K80" s="21"/>
    </row>
    <row r="81" spans="1:11" s="23" customFormat="1" ht="12.75" customHeight="1" hidden="1">
      <c r="A81" s="18"/>
      <c r="B81" s="19" t="s">
        <v>20</v>
      </c>
      <c r="C81" s="84"/>
      <c r="D81" s="84"/>
      <c r="E81" s="84"/>
      <c r="F81" s="84"/>
      <c r="G81" s="20"/>
      <c r="H81" s="20">
        <v>213</v>
      </c>
      <c r="I81" s="21"/>
      <c r="J81" s="21"/>
      <c r="K81" s="21"/>
    </row>
    <row r="82" spans="1:11" s="23" customFormat="1" ht="12.75" customHeight="1" hidden="1">
      <c r="A82" s="18"/>
      <c r="B82" s="19" t="s">
        <v>52</v>
      </c>
      <c r="C82" s="84"/>
      <c r="D82" s="84"/>
      <c r="E82" s="84"/>
      <c r="F82" s="84"/>
      <c r="G82" s="20"/>
      <c r="H82" s="20" t="s">
        <v>49</v>
      </c>
      <c r="I82" s="21"/>
      <c r="J82" s="21"/>
      <c r="K82" s="21"/>
    </row>
    <row r="83" spans="1:11" s="23" customFormat="1" ht="12.75" customHeight="1" hidden="1">
      <c r="A83" s="18"/>
      <c r="B83" s="19" t="s">
        <v>45</v>
      </c>
      <c r="C83" s="84"/>
      <c r="D83" s="84"/>
      <c r="E83" s="84"/>
      <c r="F83" s="84"/>
      <c r="G83" s="20"/>
      <c r="H83" s="20">
        <v>223</v>
      </c>
      <c r="I83" s="21"/>
      <c r="J83" s="21"/>
      <c r="K83" s="21"/>
    </row>
    <row r="84" spans="1:11" s="23" customFormat="1" ht="12.75" customHeight="1" hidden="1">
      <c r="A84" s="18"/>
      <c r="B84" s="19" t="s">
        <v>70</v>
      </c>
      <c r="C84" s="84"/>
      <c r="D84" s="84"/>
      <c r="E84" s="84"/>
      <c r="F84" s="84"/>
      <c r="G84" s="20"/>
      <c r="H84" s="20" t="s">
        <v>60</v>
      </c>
      <c r="I84" s="21"/>
      <c r="J84" s="21"/>
      <c r="K84" s="21"/>
    </row>
    <row r="85" spans="1:11" s="23" customFormat="1" ht="12.75" customHeight="1" hidden="1">
      <c r="A85" s="18"/>
      <c r="B85" s="19" t="s">
        <v>55</v>
      </c>
      <c r="C85" s="84"/>
      <c r="D85" s="84"/>
      <c r="E85" s="84"/>
      <c r="F85" s="84"/>
      <c r="G85" s="20"/>
      <c r="H85" s="20" t="s">
        <v>50</v>
      </c>
      <c r="I85" s="21"/>
      <c r="J85" s="21"/>
      <c r="K85" s="21"/>
    </row>
    <row r="86" spans="1:11" s="23" customFormat="1" ht="12.75" customHeight="1" hidden="1">
      <c r="A86" s="18"/>
      <c r="B86" s="19" t="s">
        <v>53</v>
      </c>
      <c r="C86" s="84"/>
      <c r="D86" s="84"/>
      <c r="E86" s="84"/>
      <c r="F86" s="84"/>
      <c r="G86" s="20"/>
      <c r="H86" s="20" t="s">
        <v>58</v>
      </c>
      <c r="I86" s="21"/>
      <c r="J86" s="21"/>
      <c r="K86" s="21"/>
    </row>
    <row r="87" spans="1:11" s="23" customFormat="1" ht="12.75" customHeight="1" hidden="1">
      <c r="A87" s="18"/>
      <c r="B87" s="19" t="s">
        <v>54</v>
      </c>
      <c r="C87" s="84"/>
      <c r="D87" s="84"/>
      <c r="E87" s="84"/>
      <c r="F87" s="84"/>
      <c r="G87" s="20"/>
      <c r="H87" s="20" t="s">
        <v>44</v>
      </c>
      <c r="I87" s="21"/>
      <c r="J87" s="21"/>
      <c r="K87" s="21"/>
    </row>
    <row r="88" spans="1:11" s="23" customFormat="1" ht="12.75" customHeight="1" hidden="1">
      <c r="A88" s="18"/>
      <c r="B88" s="19" t="s">
        <v>57</v>
      </c>
      <c r="C88" s="84"/>
      <c r="D88" s="84"/>
      <c r="E88" s="84"/>
      <c r="F88" s="84"/>
      <c r="G88" s="20"/>
      <c r="H88" s="20" t="s">
        <v>56</v>
      </c>
      <c r="I88" s="21"/>
      <c r="J88" s="21"/>
      <c r="K88" s="21"/>
    </row>
    <row r="89" spans="1:11" s="23" customFormat="1" ht="12.75" customHeight="1" hidden="1">
      <c r="A89" s="18"/>
      <c r="B89" s="19" t="s">
        <v>46</v>
      </c>
      <c r="C89" s="84"/>
      <c r="D89" s="84"/>
      <c r="E89" s="84"/>
      <c r="F89" s="84"/>
      <c r="G89" s="20"/>
      <c r="H89" s="20">
        <v>340</v>
      </c>
      <c r="I89" s="21"/>
      <c r="J89" s="21"/>
      <c r="K89" s="21"/>
    </row>
    <row r="90" spans="1:11" s="23" customFormat="1" ht="12.75" customHeight="1" hidden="1">
      <c r="A90" s="18"/>
      <c r="B90" s="19" t="s">
        <v>22</v>
      </c>
      <c r="C90" s="84"/>
      <c r="D90" s="84"/>
      <c r="E90" s="84"/>
      <c r="F90" s="84"/>
      <c r="G90" s="20"/>
      <c r="H90" s="20" t="s">
        <v>43</v>
      </c>
      <c r="I90" s="21"/>
      <c r="J90" s="21"/>
      <c r="K90" s="21"/>
    </row>
    <row r="91" spans="1:11" s="23" customFormat="1" ht="12.75" customHeight="1" hidden="1">
      <c r="A91" s="18"/>
      <c r="B91" s="19"/>
      <c r="C91" s="84"/>
      <c r="D91" s="84"/>
      <c r="E91" s="84"/>
      <c r="F91" s="84"/>
      <c r="G91" s="20"/>
      <c r="H91" s="20"/>
      <c r="I91" s="21"/>
      <c r="J91" s="21"/>
      <c r="K91" s="21"/>
    </row>
    <row r="92" spans="1:11" s="23" customFormat="1" ht="12.75" customHeight="1" hidden="1">
      <c r="A92" s="18"/>
      <c r="B92" s="19"/>
      <c r="C92" s="84"/>
      <c r="D92" s="84"/>
      <c r="E92" s="84"/>
      <c r="F92" s="84"/>
      <c r="G92" s="20"/>
      <c r="H92" s="20"/>
      <c r="I92" s="21"/>
      <c r="J92" s="21"/>
      <c r="K92" s="21"/>
    </row>
    <row r="93" spans="1:11" s="30" customFormat="1" ht="15" customHeight="1">
      <c r="A93" s="94" t="s">
        <v>78</v>
      </c>
      <c r="B93" s="93" t="s">
        <v>79</v>
      </c>
      <c r="C93" s="82" t="s">
        <v>38</v>
      </c>
      <c r="D93" s="82" t="s">
        <v>71</v>
      </c>
      <c r="E93" s="87" t="s">
        <v>37</v>
      </c>
      <c r="F93" s="87" t="s">
        <v>111</v>
      </c>
      <c r="G93" s="87" t="s">
        <v>93</v>
      </c>
      <c r="H93" s="87" t="s">
        <v>43</v>
      </c>
      <c r="I93" s="91">
        <v>50</v>
      </c>
      <c r="J93" s="91">
        <v>60</v>
      </c>
      <c r="K93" s="91">
        <v>60</v>
      </c>
    </row>
    <row r="94" spans="1:11" ht="15" customHeight="1">
      <c r="A94" s="6"/>
      <c r="B94" s="15"/>
      <c r="C94" s="83"/>
      <c r="D94" s="83"/>
      <c r="E94" s="83"/>
      <c r="F94" s="83"/>
      <c r="G94" s="83"/>
      <c r="H94" s="83"/>
      <c r="I94" s="92"/>
      <c r="J94" s="92"/>
      <c r="K94" s="92"/>
    </row>
    <row r="95" spans="1:11" s="30" customFormat="1" ht="19.5" customHeight="1">
      <c r="A95" s="33" t="s">
        <v>29</v>
      </c>
      <c r="B95" s="93" t="s">
        <v>26</v>
      </c>
      <c r="C95" s="82" t="s">
        <v>29</v>
      </c>
      <c r="D95" s="82" t="s">
        <v>32</v>
      </c>
      <c r="E95" s="82" t="s">
        <v>32</v>
      </c>
      <c r="F95" s="87" t="s">
        <v>110</v>
      </c>
      <c r="G95" s="82" t="s">
        <v>29</v>
      </c>
      <c r="H95" s="82" t="s">
        <v>29</v>
      </c>
      <c r="I95" s="88">
        <f>SUM(I96:I110)</f>
        <v>3449.9</v>
      </c>
      <c r="J95" s="88">
        <f>SUM(J96:J110)</f>
        <v>2888.2</v>
      </c>
      <c r="K95" s="88">
        <f>SUM(K96:K110)</f>
        <v>2892.2</v>
      </c>
    </row>
    <row r="96" spans="1:11" s="36" customFormat="1" ht="12.75" customHeight="1">
      <c r="A96" s="37"/>
      <c r="B96" s="38" t="s">
        <v>19</v>
      </c>
      <c r="C96" s="82"/>
      <c r="D96" s="82"/>
      <c r="E96" s="82"/>
      <c r="F96" s="82"/>
      <c r="G96" s="39"/>
      <c r="H96" s="40">
        <v>211</v>
      </c>
      <c r="I96" s="41">
        <f>I17+I44+I64</f>
        <v>1194</v>
      </c>
      <c r="J96" s="41">
        <f>J79+J64+J44+J17</f>
        <v>1242.5</v>
      </c>
      <c r="K96" s="41">
        <f>K79+K64+K44+K17</f>
        <v>1245.5</v>
      </c>
    </row>
    <row r="97" spans="1:11" s="36" customFormat="1" ht="12.75" customHeight="1">
      <c r="A97" s="37"/>
      <c r="B97" s="38" t="s">
        <v>51</v>
      </c>
      <c r="C97" s="82"/>
      <c r="D97" s="82"/>
      <c r="E97" s="82"/>
      <c r="F97" s="82"/>
      <c r="G97" s="39"/>
      <c r="H97" s="40" t="s">
        <v>47</v>
      </c>
      <c r="I97" s="41">
        <f>I80+I65+I45+I37+I18</f>
        <v>50</v>
      </c>
      <c r="J97" s="41">
        <f>J80+J65+J45+J37+J18</f>
        <v>30</v>
      </c>
      <c r="K97" s="41">
        <f>K80+K65+K45+K37+K18</f>
        <v>30</v>
      </c>
    </row>
    <row r="98" spans="1:11" s="36" customFormat="1" ht="12.75" customHeight="1">
      <c r="A98" s="37"/>
      <c r="B98" s="38" t="s">
        <v>20</v>
      </c>
      <c r="C98" s="82"/>
      <c r="D98" s="82"/>
      <c r="E98" s="82"/>
      <c r="F98" s="82"/>
      <c r="G98" s="39"/>
      <c r="H98" s="40" t="s">
        <v>48</v>
      </c>
      <c r="I98" s="41">
        <f>I19+I46+I66</f>
        <v>384.5</v>
      </c>
      <c r="J98" s="41">
        <f>J81+J66+J46+J19</f>
        <v>375.6</v>
      </c>
      <c r="K98" s="41">
        <f>K81+K66+K46+K19</f>
        <v>376.6</v>
      </c>
    </row>
    <row r="99" spans="1:11" s="36" customFormat="1" ht="12.75" customHeight="1">
      <c r="A99" s="37"/>
      <c r="B99" s="38" t="s">
        <v>21</v>
      </c>
      <c r="C99" s="82"/>
      <c r="D99" s="82"/>
      <c r="E99" s="82"/>
      <c r="F99" s="82"/>
      <c r="G99" s="39"/>
      <c r="H99" s="40">
        <v>221</v>
      </c>
      <c r="I99" s="41">
        <f>I20</f>
        <v>20</v>
      </c>
      <c r="J99" s="41">
        <f>J20</f>
        <v>0</v>
      </c>
      <c r="K99" s="41">
        <f>K20</f>
        <v>0</v>
      </c>
    </row>
    <row r="100" spans="1:11" s="36" customFormat="1" ht="12.75" customHeight="1">
      <c r="A100" s="37"/>
      <c r="B100" s="38" t="s">
        <v>52</v>
      </c>
      <c r="C100" s="82"/>
      <c r="D100" s="82"/>
      <c r="E100" s="82"/>
      <c r="F100" s="82"/>
      <c r="G100" s="39"/>
      <c r="H100" s="40" t="s">
        <v>49</v>
      </c>
      <c r="I100" s="41">
        <f>I82+I67+I47+I38+I21</f>
        <v>0</v>
      </c>
      <c r="J100" s="41">
        <f>J82+J67+J47+J38+J21</f>
        <v>0</v>
      </c>
      <c r="K100" s="41">
        <f>K82+K67+K47+K38+K21</f>
        <v>0</v>
      </c>
    </row>
    <row r="101" spans="1:11" s="36" customFormat="1" ht="12.75" customHeight="1">
      <c r="A101" s="37"/>
      <c r="B101" s="38" t="s">
        <v>45</v>
      </c>
      <c r="C101" s="82"/>
      <c r="D101" s="82"/>
      <c r="E101" s="82"/>
      <c r="F101" s="82"/>
      <c r="G101" s="39"/>
      <c r="H101" s="40">
        <v>223</v>
      </c>
      <c r="I101" s="41">
        <f aca="true" t="shared" si="0" ref="I101:K102">I83+I68+I22</f>
        <v>0</v>
      </c>
      <c r="J101" s="41">
        <f t="shared" si="0"/>
        <v>0</v>
      </c>
      <c r="K101" s="41">
        <f t="shared" si="0"/>
        <v>0</v>
      </c>
    </row>
    <row r="102" spans="1:11" s="36" customFormat="1" ht="12.75" customHeight="1">
      <c r="A102" s="37"/>
      <c r="B102" s="38" t="s">
        <v>70</v>
      </c>
      <c r="C102" s="82"/>
      <c r="D102" s="82"/>
      <c r="E102" s="82"/>
      <c r="F102" s="82"/>
      <c r="G102" s="39"/>
      <c r="H102" s="40" t="s">
        <v>60</v>
      </c>
      <c r="I102" s="41">
        <f t="shared" si="0"/>
        <v>0</v>
      </c>
      <c r="J102" s="41">
        <f t="shared" si="0"/>
        <v>0</v>
      </c>
      <c r="K102" s="41">
        <f t="shared" si="0"/>
        <v>0</v>
      </c>
    </row>
    <row r="103" spans="1:11" s="36" customFormat="1" ht="12.75" customHeight="1">
      <c r="A103" s="37"/>
      <c r="B103" s="38" t="s">
        <v>55</v>
      </c>
      <c r="C103" s="82"/>
      <c r="D103" s="82"/>
      <c r="E103" s="82"/>
      <c r="F103" s="82"/>
      <c r="G103" s="39"/>
      <c r="H103" s="40" t="s">
        <v>50</v>
      </c>
      <c r="I103" s="41">
        <f>I24+I55+I70</f>
        <v>56.2</v>
      </c>
      <c r="J103" s="41">
        <f>J85+J70+J55+J53+J24</f>
        <v>106.2</v>
      </c>
      <c r="K103" s="41">
        <f>K85+K70+K55+K53+K24</f>
        <v>106.2</v>
      </c>
    </row>
    <row r="104" spans="1:11" s="36" customFormat="1" ht="12.75" customHeight="1">
      <c r="A104" s="37"/>
      <c r="B104" s="38" t="s">
        <v>53</v>
      </c>
      <c r="C104" s="82"/>
      <c r="D104" s="82"/>
      <c r="E104" s="82"/>
      <c r="F104" s="82"/>
      <c r="G104" s="39"/>
      <c r="H104" s="40">
        <v>226</v>
      </c>
      <c r="I104" s="41">
        <f>I86+I71+I48+I39+I25</f>
        <v>53</v>
      </c>
      <c r="J104" s="41">
        <f>J86+J71+J48+J39+J25</f>
        <v>47</v>
      </c>
      <c r="K104" s="41">
        <f>K86+K71+K48+K39+K25</f>
        <v>47</v>
      </c>
    </row>
    <row r="105" spans="1:11" s="36" customFormat="1" ht="12.75" customHeight="1">
      <c r="A105" s="37"/>
      <c r="B105" s="38" t="s">
        <v>89</v>
      </c>
      <c r="C105" s="82"/>
      <c r="D105" s="82"/>
      <c r="E105" s="82"/>
      <c r="F105" s="82"/>
      <c r="G105" s="39"/>
      <c r="H105" s="40" t="s">
        <v>88</v>
      </c>
      <c r="I105" s="41">
        <f>I22+I56+I68</f>
        <v>120.1</v>
      </c>
      <c r="J105" s="41">
        <f>J56</f>
        <v>110</v>
      </c>
      <c r="K105" s="41">
        <f>K56</f>
        <v>110</v>
      </c>
    </row>
    <row r="106" spans="1:11" s="36" customFormat="1" ht="12.75" customHeight="1">
      <c r="A106" s="37"/>
      <c r="B106" s="38" t="s">
        <v>54</v>
      </c>
      <c r="C106" s="82"/>
      <c r="D106" s="82"/>
      <c r="E106" s="82"/>
      <c r="F106" s="82"/>
      <c r="G106" s="39"/>
      <c r="H106" s="40" t="s">
        <v>44</v>
      </c>
      <c r="I106" s="41">
        <f>I26+I27+I28+I33+I34+I60+I72</f>
        <v>56</v>
      </c>
      <c r="J106" s="41">
        <f>J26+J27+J28+J33+J34+J60+J72+J93</f>
        <v>77</v>
      </c>
      <c r="K106" s="41">
        <f>K26+K27+K28+K33+K34+K60+K72+K93</f>
        <v>77</v>
      </c>
    </row>
    <row r="107" spans="1:11" s="36" customFormat="1" ht="12.75" customHeight="1">
      <c r="A107" s="37"/>
      <c r="B107" s="38" t="s">
        <v>57</v>
      </c>
      <c r="C107" s="82"/>
      <c r="D107" s="82"/>
      <c r="E107" s="82"/>
      <c r="F107" s="82"/>
      <c r="G107" s="39"/>
      <c r="H107" s="40" t="s">
        <v>56</v>
      </c>
      <c r="I107" s="41">
        <f>I29+I73</f>
        <v>700</v>
      </c>
      <c r="J107" s="41">
        <f aca="true" t="shared" si="1" ref="I107:K108">J88+J73+J29</f>
        <v>159.3</v>
      </c>
      <c r="K107" s="41">
        <f t="shared" si="1"/>
        <v>118.3</v>
      </c>
    </row>
    <row r="108" spans="1:11" s="36" customFormat="1" ht="12.75" customHeight="1">
      <c r="A108" s="37"/>
      <c r="B108" s="38" t="s">
        <v>46</v>
      </c>
      <c r="C108" s="82"/>
      <c r="D108" s="82"/>
      <c r="E108" s="82"/>
      <c r="F108" s="82"/>
      <c r="G108" s="39"/>
      <c r="H108" s="40">
        <v>340</v>
      </c>
      <c r="I108" s="41">
        <f t="shared" si="1"/>
        <v>0</v>
      </c>
      <c r="J108" s="41">
        <f t="shared" si="1"/>
        <v>0</v>
      </c>
      <c r="K108" s="41">
        <f t="shared" si="1"/>
        <v>0</v>
      </c>
    </row>
    <row r="109" spans="1:11" s="36" customFormat="1" ht="12.75" customHeight="1">
      <c r="A109" s="37"/>
      <c r="B109" s="38" t="s">
        <v>22</v>
      </c>
      <c r="C109" s="82"/>
      <c r="D109" s="82"/>
      <c r="E109" s="82"/>
      <c r="F109" s="82"/>
      <c r="G109" s="39"/>
      <c r="H109" s="40" t="s">
        <v>43</v>
      </c>
      <c r="I109" s="41">
        <f>I31+I40+I49+I53+I54+I57+I58+I75+I93</f>
        <v>816.1</v>
      </c>
      <c r="J109" s="41">
        <f>J90+J75+J58+J57+J54+J49+J40+J31</f>
        <v>740.5999999999999</v>
      </c>
      <c r="K109" s="41">
        <f>K90+K75+K58+K57+K54+K49+K40+K31</f>
        <v>781.6</v>
      </c>
    </row>
    <row r="110" spans="1:11" s="36" customFormat="1" ht="12.75" customHeight="1">
      <c r="A110" s="37"/>
      <c r="B110" s="42"/>
      <c r="C110" s="82"/>
      <c r="D110" s="82"/>
      <c r="E110" s="82"/>
      <c r="F110" s="82"/>
      <c r="G110" s="39"/>
      <c r="H110" s="40"/>
      <c r="I110" s="41"/>
      <c r="J110" s="41"/>
      <c r="K110" s="41"/>
    </row>
    <row r="111" spans="1:11" ht="15.75" customHeight="1">
      <c r="A111" s="1"/>
      <c r="B111" s="2"/>
      <c r="C111" s="11"/>
      <c r="D111" s="3"/>
      <c r="E111" s="3"/>
      <c r="F111" s="3"/>
      <c r="G111" s="3"/>
      <c r="H111" s="3"/>
      <c r="I111" s="17">
        <f>'прил №1'!E29</f>
        <v>3449.9</v>
      </c>
      <c r="J111" s="17">
        <f>'прил №1'!F29</f>
        <v>2888.2</v>
      </c>
      <c r="K111" s="17">
        <f>'прил №1'!G29</f>
        <v>2892.2</v>
      </c>
    </row>
    <row r="112" spans="1:11" ht="15.75" customHeight="1">
      <c r="A112" s="1"/>
      <c r="B112" s="2"/>
      <c r="C112" s="11"/>
      <c r="D112" s="3"/>
      <c r="E112" s="3"/>
      <c r="F112" s="3"/>
      <c r="G112" s="3"/>
      <c r="H112" s="3"/>
      <c r="I112" s="17">
        <f>I95-I111</f>
        <v>0</v>
      </c>
      <c r="J112" s="17">
        <f>J95-J111</f>
        <v>0</v>
      </c>
      <c r="K112" s="17">
        <f>K95-K111</f>
        <v>0</v>
      </c>
    </row>
    <row r="113" spans="1:11" ht="15.75" customHeight="1">
      <c r="A113" s="1"/>
      <c r="B113" s="2"/>
      <c r="C113" s="11"/>
      <c r="D113" s="3"/>
      <c r="E113" s="3"/>
      <c r="F113" s="3"/>
      <c r="G113" s="3"/>
      <c r="H113" s="3"/>
      <c r="I113" s="17"/>
      <c r="J113" s="17"/>
      <c r="K113" s="17"/>
    </row>
    <row r="114" spans="1:11" ht="15.75" customHeight="1">
      <c r="A114" s="1"/>
      <c r="B114" s="129" t="s">
        <v>151</v>
      </c>
      <c r="C114" s="129"/>
      <c r="D114" s="129"/>
      <c r="E114" s="2"/>
      <c r="F114" s="2"/>
      <c r="G114" s="2"/>
      <c r="H114" s="2"/>
      <c r="I114" s="17"/>
      <c r="J114" s="17"/>
      <c r="K114" s="17"/>
    </row>
    <row r="115" spans="1:11" ht="15.75">
      <c r="A115" s="4"/>
      <c r="B115" s="129" t="s">
        <v>152</v>
      </c>
      <c r="C115" s="129"/>
      <c r="D115" s="129"/>
      <c r="E115" s="2"/>
      <c r="F115" s="2"/>
      <c r="G115" s="2"/>
      <c r="H115" s="2"/>
      <c r="I115" s="2"/>
      <c r="J115" s="2"/>
      <c r="K115" s="2"/>
    </row>
    <row r="116" spans="1:11" ht="15.75">
      <c r="A116" s="4"/>
      <c r="B116" s="129" t="s">
        <v>138</v>
      </c>
      <c r="C116" s="129"/>
      <c r="D116" s="129"/>
      <c r="E116" s="2"/>
      <c r="F116" s="2"/>
      <c r="G116" s="2"/>
      <c r="H116" s="129" t="s">
        <v>139</v>
      </c>
      <c r="I116" s="129"/>
      <c r="J116" s="129"/>
      <c r="K116" s="129"/>
    </row>
  </sheetData>
  <sheetProtection/>
  <mergeCells count="22">
    <mergeCell ref="M13:N13"/>
    <mergeCell ref="B6:J6"/>
    <mergeCell ref="F12:F13"/>
    <mergeCell ref="B114:D114"/>
    <mergeCell ref="B115:D115"/>
    <mergeCell ref="B7:J7"/>
    <mergeCell ref="B8:J8"/>
    <mergeCell ref="B9:J9"/>
    <mergeCell ref="B116:D116"/>
    <mergeCell ref="H116:K116"/>
    <mergeCell ref="G12:G13"/>
    <mergeCell ref="H12:H13"/>
    <mergeCell ref="B12:B13"/>
    <mergeCell ref="D12:D13"/>
    <mergeCell ref="E12:E13"/>
    <mergeCell ref="A12:A13"/>
    <mergeCell ref="C12:C13"/>
    <mergeCell ref="D1:K1"/>
    <mergeCell ref="D2:K2"/>
    <mergeCell ref="D3:K3"/>
    <mergeCell ref="D4:K4"/>
    <mergeCell ref="I5:K5"/>
  </mergeCells>
  <printOptions/>
  <pageMargins left="0.59" right="0.16" top="0.27" bottom="0.23" header="0.23" footer="0.17"/>
  <pageSetup horizontalDpi="600" verticalDpi="600" orientation="portrait" paperSize="9" scale="91" r:id="rId1"/>
  <rowBreaks count="1" manualBreakCount="1">
    <brk id="5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Магомедшарип</dc:creator>
  <cp:keywords/>
  <dc:description/>
  <cp:lastModifiedBy>Бухгалтер</cp:lastModifiedBy>
  <cp:lastPrinted>2021-01-26T12:32:57Z</cp:lastPrinted>
  <dcterms:created xsi:type="dcterms:W3CDTF">2008-01-24T07:08:23Z</dcterms:created>
  <dcterms:modified xsi:type="dcterms:W3CDTF">2021-01-26T12:33:56Z</dcterms:modified>
  <cp:category/>
  <cp:version/>
  <cp:contentType/>
  <cp:contentStatus/>
</cp:coreProperties>
</file>